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larova.mirka\AppData\Local\Microsoft\Windows\INetCache\Content.Outlook\YNV4C9VZ\"/>
    </mc:Choice>
  </mc:AlternateContent>
  <xr:revisionPtr revIDLastSave="0" documentId="13_ncr:1_{E9E3B37B-9539-42EF-94FC-B5C0B73C6D4F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ÚVOD" sheetId="15" r:id="rId1"/>
    <sheet name="1-Položkový rozpočet" sheetId="14" r:id="rId2"/>
    <sheet name="2A-plán oprav a investic - PO" sheetId="7" r:id="rId3"/>
    <sheet name="2B-plán oprav a investic - SML" sheetId="16" r:id="rId4"/>
    <sheet name="3-Odpisový plán" sheetId="8" r:id="rId5"/>
    <sheet name="4-Prac.a mzdy,fondy," sheetId="13" r:id="rId6"/>
  </sheets>
  <definedNames>
    <definedName name="_xlnm.Print_Area" localSheetId="2">'2A-plán oprav a investic - PO'!$A$1:$G$53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3" l="1"/>
  <c r="C3" i="14"/>
  <c r="I8" i="14"/>
  <c r="I9" i="14"/>
  <c r="I10" i="14"/>
  <c r="I11" i="14"/>
  <c r="G12" i="14"/>
  <c r="H12" i="14"/>
  <c r="I13" i="14"/>
  <c r="I14" i="14"/>
  <c r="I15" i="14"/>
  <c r="I16" i="14"/>
  <c r="G17" i="14"/>
  <c r="H17" i="14"/>
  <c r="I18" i="14"/>
  <c r="I19" i="14"/>
  <c r="I20" i="14"/>
  <c r="I12" i="14" l="1"/>
  <c r="I17" i="14"/>
  <c r="H15" i="8"/>
  <c r="H21" i="8" s="1"/>
  <c r="G15" i="8"/>
  <c r="G21" i="8" s="1"/>
  <c r="D15" i="8"/>
  <c r="C15" i="8"/>
  <c r="H9" i="8"/>
  <c r="G9" i="8"/>
  <c r="D9" i="8"/>
  <c r="C9" i="8"/>
  <c r="H33" i="8"/>
  <c r="G33" i="8"/>
  <c r="D33" i="8"/>
  <c r="D39" i="8" s="1"/>
  <c r="C33" i="8"/>
  <c r="C39" i="8" s="1"/>
  <c r="H27" i="8"/>
  <c r="G27" i="8"/>
  <c r="D27" i="8"/>
  <c r="C27" i="8"/>
  <c r="I55" i="14"/>
  <c r="I54" i="14"/>
  <c r="I53" i="14"/>
  <c r="I52" i="14"/>
  <c r="I51" i="14"/>
  <c r="I50" i="14"/>
  <c r="I49" i="14"/>
  <c r="I48" i="14"/>
  <c r="I47" i="14"/>
  <c r="I46" i="14"/>
  <c r="I45" i="14"/>
  <c r="I44" i="14"/>
  <c r="I41" i="14"/>
  <c r="I39" i="14"/>
  <c r="I38" i="14"/>
  <c r="I37" i="14"/>
  <c r="I36" i="14"/>
  <c r="I35" i="14"/>
  <c r="I34" i="14"/>
  <c r="I32" i="14"/>
  <c r="I31" i="14"/>
  <c r="I30" i="14"/>
  <c r="I28" i="14"/>
  <c r="I27" i="14"/>
  <c r="I26" i="14"/>
  <c r="I24" i="14"/>
  <c r="I23" i="14"/>
  <c r="I21" i="14"/>
  <c r="D21" i="8" l="1"/>
  <c r="C21" i="8"/>
  <c r="H39" i="8"/>
  <c r="G39" i="8"/>
  <c r="G33" i="14" l="1"/>
  <c r="G25" i="14"/>
  <c r="G56" i="14"/>
  <c r="C3" i="8" l="1"/>
  <c r="I33" i="13"/>
  <c r="C4" i="16"/>
  <c r="C3" i="7"/>
  <c r="I42" i="13" l="1"/>
  <c r="G44" i="13" l="1"/>
  <c r="C44" i="13"/>
  <c r="F42" i="8"/>
  <c r="C42" i="8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E48" i="16"/>
  <c r="C48" i="16"/>
  <c r="E47" i="7"/>
  <c r="C47" i="7"/>
  <c r="C60" i="14"/>
  <c r="H40" i="14"/>
  <c r="G40" i="14"/>
  <c r="G30" i="7" l="1"/>
  <c r="G31" i="16"/>
  <c r="G46" i="16"/>
  <c r="C3" i="13" l="1"/>
  <c r="I42" i="14"/>
  <c r="G18" i="13"/>
  <c r="I18" i="13"/>
  <c r="H18" i="13"/>
  <c r="H22" i="14"/>
  <c r="H25" i="14"/>
  <c r="H29" i="14"/>
  <c r="H33" i="14"/>
  <c r="H42" i="14"/>
  <c r="H56" i="14"/>
  <c r="G29" i="14"/>
  <c r="G22" i="14"/>
  <c r="G42" i="14"/>
  <c r="G40" i="8" l="1"/>
  <c r="I25" i="14"/>
  <c r="I29" i="14"/>
  <c r="I56" i="14"/>
  <c r="H43" i="14"/>
  <c r="H57" i="14" s="1"/>
  <c r="I33" i="14"/>
  <c r="G43" i="14"/>
  <c r="G57" i="14" s="1"/>
  <c r="I22" i="14"/>
  <c r="I40" i="14"/>
  <c r="G45" i="7"/>
  <c r="I43" i="14" l="1"/>
  <c r="I57" i="14" s="1"/>
</calcChain>
</file>

<file path=xl/sharedStrings.xml><?xml version="1.0" encoding="utf-8"?>
<sst xmlns="http://schemas.openxmlformats.org/spreadsheetml/2006/main" count="266" uniqueCount="172">
  <si>
    <t>podpis:</t>
  </si>
  <si>
    <t xml:space="preserve">druh majetku / číslo odpisové skupiny </t>
  </si>
  <si>
    <t>pořizovací cena Kč</t>
  </si>
  <si>
    <t>oprávky k 1.1. sledovaného roku Kč</t>
  </si>
  <si>
    <t>zůstatková cena Kč</t>
  </si>
  <si>
    <t xml:space="preserve">doba odpisování </t>
  </si>
  <si>
    <t>roční odpisová sazba %</t>
  </si>
  <si>
    <t>účetní odpisy na sledovaný rok Kč</t>
  </si>
  <si>
    <t>movitý majetek celkem</t>
  </si>
  <si>
    <t>nemovitý majetek celkem</t>
  </si>
  <si>
    <t>Výpočet účetních odpisů za vlastní majetek příspěvkové organizace</t>
  </si>
  <si>
    <t>odpisový plán sestavil:</t>
  </si>
  <si>
    <t>ředitel organizace:</t>
  </si>
  <si>
    <t>XXX</t>
  </si>
  <si>
    <t>věcný obsah *)</t>
  </si>
  <si>
    <t>* podle povahy opravy vepsat částku do kolonky (čl.VI -vymezení maj.práv ve zřizovacích listinách přísp.organizace)</t>
  </si>
  <si>
    <t>doba odpisování</t>
  </si>
  <si>
    <t>roční odpisová sazba</t>
  </si>
  <si>
    <t>účetní odpisy na sledovaný rok</t>
  </si>
  <si>
    <t xml:space="preserve"> </t>
  </si>
  <si>
    <t>Účet</t>
  </si>
  <si>
    <t>Název</t>
  </si>
  <si>
    <t>spotřeba materiálu</t>
  </si>
  <si>
    <t>spotřeba energie</t>
  </si>
  <si>
    <t>prodané zboží</t>
  </si>
  <si>
    <t>seskup. 50 celkem</t>
  </si>
  <si>
    <t>opravy a udržování</t>
  </si>
  <si>
    <t>cestovné</t>
  </si>
  <si>
    <t>náklady na reprezentaci</t>
  </si>
  <si>
    <t>ostatní služby</t>
  </si>
  <si>
    <t>seskup. 51 celkem</t>
  </si>
  <si>
    <t>mzdové náklady</t>
  </si>
  <si>
    <t>zákonné soc. pojištění</t>
  </si>
  <si>
    <t>zákonné soc. náklady</t>
  </si>
  <si>
    <t>ostatní sociální náklady</t>
  </si>
  <si>
    <t>seskup. 52 celkem</t>
  </si>
  <si>
    <t>daň silniční</t>
  </si>
  <si>
    <t>ostatní daně a poplatky</t>
  </si>
  <si>
    <t>seskup. 53 celkem</t>
  </si>
  <si>
    <t>úroky</t>
  </si>
  <si>
    <t>kursové ztráty</t>
  </si>
  <si>
    <t>seskup. 54 celkem</t>
  </si>
  <si>
    <t>odpisy movitého majetku</t>
  </si>
  <si>
    <t>seskup. 55 celkem</t>
  </si>
  <si>
    <t>daň z příjmů</t>
  </si>
  <si>
    <t>seskup. 59 celkem</t>
  </si>
  <si>
    <t>N á k l a d y     celkem</t>
  </si>
  <si>
    <t>V ý n o s y      celkem</t>
  </si>
  <si>
    <t xml:space="preserve">dne:  </t>
  </si>
  <si>
    <r>
      <t xml:space="preserve">dne: </t>
    </r>
    <r>
      <rPr>
        <sz val="8"/>
        <rFont val="Arial"/>
        <family val="2"/>
        <charset val="238"/>
      </rPr>
      <t xml:space="preserve">  </t>
    </r>
  </si>
  <si>
    <t>Opravy a údržba</t>
  </si>
  <si>
    <t>Investice</t>
  </si>
  <si>
    <t>věcný obsah</t>
  </si>
  <si>
    <t xml:space="preserve">** doplňkový zdroj financování oprav a údržby, požadavek na rozpočet zřizovatele </t>
  </si>
  <si>
    <t>Pracovníci a mzdy</t>
  </si>
  <si>
    <t>prům.evidenční počet zaměstnaců ve fyzických osobách</t>
  </si>
  <si>
    <t>prům.evidenční počet zaměstnaců přepočtený</t>
  </si>
  <si>
    <t xml:space="preserve"> ostatní mzdy</t>
  </si>
  <si>
    <t xml:space="preserve"> ost.osobní náklady</t>
  </si>
  <si>
    <t xml:space="preserve"> Mzdové náklady celkem</t>
  </si>
  <si>
    <t>Poř.č.</t>
  </si>
  <si>
    <t xml:space="preserve"> plánovaná výše užití na investice</t>
  </si>
  <si>
    <t xml:space="preserve"> na převod do investičního fondu</t>
  </si>
  <si>
    <t xml:space="preserve"> odvod do rozpočtu města</t>
  </si>
  <si>
    <t>z odpisů</t>
  </si>
  <si>
    <t>z dotace města</t>
  </si>
  <si>
    <t>ostatní</t>
  </si>
  <si>
    <t>převod z RF</t>
  </si>
  <si>
    <t xml:space="preserve"> základní mzdy </t>
  </si>
  <si>
    <t xml:space="preserve"> náhrady mezd </t>
  </si>
  <si>
    <t xml:space="preserve"> prémie a odměny </t>
  </si>
  <si>
    <t xml:space="preserve"> příplatky celkem </t>
  </si>
  <si>
    <t xml:space="preserve"> v tom:osobní příplatky </t>
  </si>
  <si>
    <t xml:space="preserve">Průměrná měsíční mzda </t>
  </si>
  <si>
    <t xml:space="preserve">Měsíční výše tarifních platů (v Kč) přepočtených na úvazky stanovených ke dni  </t>
  </si>
  <si>
    <t>Mzdy     ( v Kč)</t>
  </si>
  <si>
    <t>název organizace:</t>
  </si>
  <si>
    <t>odpisy nemovitého majetku</t>
  </si>
  <si>
    <t>Výpočet účetních odpisů za majetek zřizovatele předaný k hospodaření příspěvkové organizaci</t>
  </si>
  <si>
    <t>stanovené zřizovatelem</t>
  </si>
  <si>
    <t>prodaný majetek</t>
  </si>
  <si>
    <t>pokuty, penále a úroky z prodlení</t>
  </si>
  <si>
    <t>seskup. 56 celkem</t>
  </si>
  <si>
    <t>ostatní finanční náklady</t>
  </si>
  <si>
    <t>552-554</t>
  </si>
  <si>
    <t>spotřeba jiných neskladovatelných dodávek</t>
  </si>
  <si>
    <t>532-9</t>
  </si>
  <si>
    <t>prodaný materiál</t>
  </si>
  <si>
    <t>60-66</t>
  </si>
  <si>
    <t>výnosy z činnosti včetně finančních celkem(bez účtu 648)</t>
  </si>
  <si>
    <t>671-3,4</t>
  </si>
  <si>
    <t>poř.č.</t>
  </si>
  <si>
    <t>použití finančních fondů do rozpočtu</t>
  </si>
  <si>
    <t>příspěvky a dotace od jiných ÚSC</t>
  </si>
  <si>
    <t>ostatní příspěvky a dotace</t>
  </si>
  <si>
    <t>sestavil:</t>
  </si>
  <si>
    <t>plánovaná tvorba fondu celkem</t>
  </si>
  <si>
    <t xml:space="preserve">plánované užití RF </t>
  </si>
  <si>
    <t xml:space="preserve">plánovaná tvorba IF </t>
  </si>
  <si>
    <t>plánované užití IF</t>
  </si>
  <si>
    <t>ostatní náklady z činnosti</t>
  </si>
  <si>
    <t>tvorba a zúčtování rezerv a opravných položek</t>
  </si>
  <si>
    <t>náklady z vyřazených pohledávek</t>
  </si>
  <si>
    <t>náklady z drobného dlouhodobého majetku</t>
  </si>
  <si>
    <t>odpisová skupina I.</t>
  </si>
  <si>
    <t>odpisová skupina II.</t>
  </si>
  <si>
    <t>odpisová skupina III.</t>
  </si>
  <si>
    <t>odpisová skupina IV.</t>
  </si>
  <si>
    <t>odpisová skupina V.</t>
  </si>
  <si>
    <t>odpisová skupina VI.</t>
  </si>
  <si>
    <t>odpisová skupina VII.</t>
  </si>
  <si>
    <r>
      <t xml:space="preserve">celkem za majetek zřizovatele </t>
    </r>
    <r>
      <rPr>
        <sz val="8"/>
        <rFont val="Arial"/>
        <family val="2"/>
        <charset val="238"/>
      </rPr>
      <t>(ř.1 + ř.7)</t>
    </r>
  </si>
  <si>
    <r>
      <t xml:space="preserve">celkem za majetek vlastní </t>
    </r>
    <r>
      <rPr>
        <sz val="8"/>
        <rFont val="Arial"/>
        <family val="2"/>
        <charset val="238"/>
      </rPr>
      <t>(ř.14 + ř.20)</t>
    </r>
  </si>
  <si>
    <r>
      <t xml:space="preserve">Celkem odpisy za organizaci  </t>
    </r>
    <r>
      <rPr>
        <sz val="10"/>
        <rFont val="Arial"/>
        <family val="2"/>
        <charset val="238"/>
      </rPr>
      <t>( ř.13 + ř.26 )</t>
    </r>
  </si>
  <si>
    <t>Výsledek hospodaření</t>
  </si>
  <si>
    <t xml:space="preserve">název organizace:                                                                                                                                            </t>
  </si>
  <si>
    <t xml:space="preserve">sídlo organizace:      </t>
  </si>
  <si>
    <t>datum a podpis:</t>
  </si>
  <si>
    <t>ředitel PO:</t>
  </si>
  <si>
    <t>Příspěvková organizace statutárního města Liberec</t>
  </si>
  <si>
    <t>financovaných z rozpočtu příspěvkové organizace</t>
  </si>
  <si>
    <t xml:space="preserve"> CELKEM</t>
  </si>
  <si>
    <t>financované z rozpočtu organizace</t>
  </si>
  <si>
    <t xml:space="preserve">financované z fondů organizace </t>
  </si>
  <si>
    <t>CELKEM</t>
  </si>
  <si>
    <t>financovaných z rozpočtu zřizovatele</t>
  </si>
  <si>
    <t>financované z rozpočtu zřizovatele</t>
  </si>
  <si>
    <t>věcný obsah **)</t>
  </si>
  <si>
    <t>(podléhá případným změnám nebo úpravám v průběhu roku dle finančních možností a strategických rozhodnutí zřizovatele)</t>
  </si>
  <si>
    <t>v Kč</t>
  </si>
  <si>
    <t>Fondy organizace (v Kč)</t>
  </si>
  <si>
    <r>
      <t xml:space="preserve">příspěvek na </t>
    </r>
    <r>
      <rPr>
        <b/>
        <sz val="9"/>
        <rFont val="Arial CE"/>
        <charset val="238"/>
      </rPr>
      <t>provoz</t>
    </r>
    <r>
      <rPr>
        <sz val="9"/>
        <rFont val="Arial CE"/>
        <family val="2"/>
        <charset val="238"/>
      </rPr>
      <t xml:space="preserve"> od zřizovatele</t>
    </r>
  </si>
  <si>
    <r>
      <t xml:space="preserve">příspěvek na </t>
    </r>
    <r>
      <rPr>
        <b/>
        <sz val="9"/>
        <rFont val="Arial CE"/>
        <charset val="238"/>
      </rPr>
      <t>odpisy</t>
    </r>
    <r>
      <rPr>
        <sz val="9"/>
        <rFont val="Arial CE"/>
        <family val="2"/>
        <charset val="238"/>
      </rPr>
      <t xml:space="preserve"> od zřizovatele</t>
    </r>
  </si>
  <si>
    <r>
      <rPr>
        <b/>
        <sz val="9"/>
        <rFont val="Arial CE"/>
        <charset val="238"/>
      </rPr>
      <t>účelové příspěvky</t>
    </r>
    <r>
      <rPr>
        <sz val="9"/>
        <rFont val="Arial CE"/>
        <family val="2"/>
        <charset val="238"/>
      </rPr>
      <t xml:space="preserve"> od zřizovatele </t>
    </r>
  </si>
  <si>
    <r>
      <t xml:space="preserve">příspěvek na </t>
    </r>
    <r>
      <rPr>
        <b/>
        <sz val="9"/>
        <rFont val="Arial CE"/>
        <charset val="238"/>
      </rPr>
      <t>elektrickou energii</t>
    </r>
  </si>
  <si>
    <r>
      <t xml:space="preserve">příspěvek na </t>
    </r>
    <r>
      <rPr>
        <b/>
        <sz val="9"/>
        <rFont val="Arial CE"/>
        <charset val="238"/>
      </rPr>
      <t>vodu</t>
    </r>
  </si>
  <si>
    <r>
      <t xml:space="preserve">příspěvek na </t>
    </r>
    <r>
      <rPr>
        <b/>
        <sz val="9"/>
        <rFont val="Arial CE"/>
        <charset val="238"/>
      </rPr>
      <t>teplo</t>
    </r>
  </si>
  <si>
    <r>
      <t xml:space="preserve">příspěvek na </t>
    </r>
    <r>
      <rPr>
        <b/>
        <sz val="9"/>
        <rFont val="Arial CE"/>
        <charset val="238"/>
      </rPr>
      <t xml:space="preserve">plyn </t>
    </r>
  </si>
  <si>
    <r>
      <rPr>
        <sz val="9"/>
        <rFont val="Arial CE"/>
        <charset val="238"/>
      </rPr>
      <t xml:space="preserve">příspěvek na </t>
    </r>
    <r>
      <rPr>
        <b/>
        <sz val="9"/>
        <rFont val="Arial CE"/>
        <charset val="238"/>
      </rPr>
      <t>ostatní náklady energií</t>
    </r>
  </si>
  <si>
    <t>1. POLOŽKOVÝ ROZPOČET  2024</t>
  </si>
  <si>
    <t>2A. PLÁN OPRAV A INVESTIC ORGANIZACE NA ROK 2024</t>
  </si>
  <si>
    <t>2B. PLÁN OPRAV A INVESTIC ORGANIZACE NA ROK 2024</t>
  </si>
  <si>
    <t>3. ODPISOVÝ PLÁN ORGANIZACE NA ROK 2024</t>
  </si>
  <si>
    <t>4.  PRACOVNÍCI A MZDY, FONDY 2024</t>
  </si>
  <si>
    <t>očekávaný stav rezervního fondu (RF) celkem k 31. 12. 2024</t>
  </si>
  <si>
    <t>očekávaný stav investičního fondu (IF) k 31. 12. 2024</t>
  </si>
  <si>
    <t xml:space="preserve"> na provozní náklady [písm.a) a b),odst.3,§30 Zákona č. 250/2000Sb]</t>
  </si>
  <si>
    <t xml:space="preserve"> ostatní použití [písm. c) a d),odst.3,§30 Zákona č. 250/2000Sb]</t>
  </si>
  <si>
    <t xml:space="preserve"> na opravy a údržbu nemov.maj.[písm. d),odst.2,§31 Zákona č. 250/2000]</t>
  </si>
  <si>
    <t>31. 12. 2023</t>
  </si>
  <si>
    <t>30. 6. 2024</t>
  </si>
  <si>
    <t>xxx</t>
  </si>
  <si>
    <t>Aktualizace rozpočtu organizace na rok 2024</t>
  </si>
  <si>
    <t>Změna proti schválenemu rozpočtu 2024</t>
  </si>
  <si>
    <r>
      <t>Poznámka</t>
    </r>
    <r>
      <rPr>
        <b/>
        <sz val="9"/>
        <color rgb="FFC00000"/>
        <rFont val="Arial CE"/>
        <charset val="238"/>
      </rPr>
      <t>: komentáře ke změnám v položkách uvádějte na samostatné příloze</t>
    </r>
  </si>
  <si>
    <t>schválený rozpočet na rok 2024</t>
  </si>
  <si>
    <t>aktualizovaný rozpočet na rok 2024</t>
  </si>
  <si>
    <t>schválený plán na rok 2024</t>
  </si>
  <si>
    <t>aktualizovaný plán na rok 2024</t>
  </si>
  <si>
    <t>sksutečnost roku 2023</t>
  </si>
  <si>
    <t>stav rezervního fondu (RF) celkem k 1. 1. 2024</t>
  </si>
  <si>
    <t>stav investičního (IF) k 1. 1. 2024</t>
  </si>
  <si>
    <t>opravy movitý majetek(sekačka, mobil…)</t>
  </si>
  <si>
    <t>oprava výtahů nad rámec záruky</t>
  </si>
  <si>
    <t>oprava a údržba areálu (údržba + neuznané reklamace)</t>
  </si>
  <si>
    <t>oprava EPS + EZS (nad rámec záruky)</t>
  </si>
  <si>
    <t>orpava, údržba VW</t>
  </si>
  <si>
    <t>oprava, údržba Maxík (2x20000)</t>
  </si>
  <si>
    <t>Komunitní středisko KONTAKT Liberec s.r.o.</t>
  </si>
  <si>
    <t>U Tiskárny 81/1, 460 05  Liberec V - Kristiánov</t>
  </si>
  <si>
    <t>Ing. Mirka Kolářová</t>
  </si>
  <si>
    <t>Bc. Michael Dufek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</si>
</sst>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u/>
      <sz val="10"/>
      <name val="Arial CE"/>
      <family val="2"/>
      <charset val="238"/>
    </font>
    <font>
      <sz val="9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9"/>
      <name val="Arial"/>
      <family val="2"/>
      <charset val="238"/>
    </font>
    <font>
      <u/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i/>
      <sz val="9"/>
      <name val="Arial CE"/>
      <charset val="238"/>
    </font>
    <font>
      <b/>
      <i/>
      <sz val="11"/>
      <name val="Arial CE"/>
      <charset val="238"/>
    </font>
    <font>
      <b/>
      <i/>
      <sz val="11"/>
      <name val="Arial CE"/>
      <family val="2"/>
      <charset val="238"/>
    </font>
    <font>
      <b/>
      <u/>
      <sz val="10"/>
      <name val="Arial"/>
      <family val="2"/>
      <charset val="238"/>
    </font>
    <font>
      <sz val="14"/>
      <name val="Arial CE"/>
      <charset val="238"/>
    </font>
    <font>
      <b/>
      <i/>
      <u/>
      <sz val="14"/>
      <name val="Arial CE"/>
      <charset val="238"/>
    </font>
    <font>
      <b/>
      <i/>
      <sz val="16"/>
      <name val="Arial CE"/>
      <charset val="238"/>
    </font>
    <font>
      <i/>
      <sz val="10"/>
      <name val="Arial CE"/>
      <charset val="238"/>
    </font>
    <font>
      <b/>
      <i/>
      <u/>
      <sz val="10"/>
      <name val="Arial CE"/>
      <charset val="238"/>
    </font>
    <font>
      <i/>
      <sz val="14"/>
      <name val="Arial CE"/>
      <charset val="238"/>
    </font>
    <font>
      <i/>
      <sz val="8.5"/>
      <name val="Arial CE"/>
      <charset val="238"/>
    </font>
    <font>
      <b/>
      <sz val="8.5"/>
      <name val="Arial CE"/>
      <charset val="238"/>
    </font>
    <font>
      <b/>
      <u/>
      <sz val="9"/>
      <color rgb="FFC00000"/>
      <name val="Arial CE"/>
      <charset val="238"/>
    </font>
    <font>
      <b/>
      <sz val="9"/>
      <color rgb="FFC00000"/>
      <name val="Arial CE"/>
      <charset val="238"/>
    </font>
    <font>
      <b/>
      <sz val="10"/>
      <color rgb="FFC00000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double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medium">
        <color indexed="64"/>
      </right>
      <top style="thick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4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7" fillId="0" borderId="0" xfId="1"/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5" xfId="0" applyFont="1" applyBorder="1"/>
    <xf numFmtId="0" fontId="8" fillId="0" borderId="0" xfId="1" applyFont="1" applyAlignment="1">
      <alignment horizontal="left" vertical="center"/>
    </xf>
    <xf numFmtId="0" fontId="13" fillId="0" borderId="0" xfId="0" applyFont="1"/>
    <xf numFmtId="0" fontId="21" fillId="0" borderId="0" xfId="0" applyFont="1"/>
    <xf numFmtId="0" fontId="21" fillId="0" borderId="8" xfId="0" applyFont="1" applyBorder="1"/>
    <xf numFmtId="0" fontId="21" fillId="0" borderId="9" xfId="0" applyFont="1" applyBorder="1"/>
    <xf numFmtId="0" fontId="21" fillId="0" borderId="10" xfId="0" applyFont="1" applyBorder="1"/>
    <xf numFmtId="0" fontId="22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23" fillId="0" borderId="12" xfId="0" applyFont="1" applyBorder="1"/>
    <xf numFmtId="0" fontId="18" fillId="0" borderId="12" xfId="0" applyFont="1" applyBorder="1"/>
    <xf numFmtId="0" fontId="18" fillId="0" borderId="13" xfId="0" applyFont="1" applyBorder="1"/>
    <xf numFmtId="0" fontId="21" fillId="0" borderId="14" xfId="0" applyFont="1" applyBorder="1"/>
    <xf numFmtId="0" fontId="24" fillId="0" borderId="12" xfId="0" applyFont="1" applyBorder="1"/>
    <xf numFmtId="0" fontId="24" fillId="0" borderId="15" xfId="0" applyFont="1" applyBorder="1" applyAlignment="1">
      <alignment horizontal="left"/>
    </xf>
    <xf numFmtId="0" fontId="21" fillId="0" borderId="16" xfId="0" applyFont="1" applyBorder="1"/>
    <xf numFmtId="0" fontId="0" fillId="0" borderId="16" xfId="0" applyBorder="1"/>
    <xf numFmtId="0" fontId="0" fillId="0" borderId="17" xfId="0" applyBorder="1"/>
    <xf numFmtId="0" fontId="21" fillId="0" borderId="18" xfId="0" applyFont="1" applyBorder="1"/>
    <xf numFmtId="0" fontId="0" fillId="0" borderId="18" xfId="0" applyBorder="1"/>
    <xf numFmtId="0" fontId="0" fillId="0" borderId="19" xfId="0" applyBorder="1"/>
    <xf numFmtId="3" fontId="7" fillId="0" borderId="20" xfId="1" applyNumberFormat="1" applyBorder="1"/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3" fontId="16" fillId="0" borderId="23" xfId="1" applyNumberFormat="1" applyFont="1" applyBorder="1" applyAlignment="1">
      <alignment horizontal="center"/>
    </xf>
    <xf numFmtId="3" fontId="17" fillId="0" borderId="23" xfId="1" applyNumberFormat="1" applyFont="1" applyBorder="1" applyAlignment="1">
      <alignment horizontal="center"/>
    </xf>
    <xf numFmtId="0" fontId="26" fillId="0" borderId="0" xfId="0" applyFont="1"/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0" fillId="0" borderId="31" xfId="0" applyBorder="1"/>
    <xf numFmtId="0" fontId="27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34" xfId="0" applyFont="1" applyBorder="1"/>
    <xf numFmtId="0" fontId="21" fillId="0" borderId="35" xfId="0" applyFont="1" applyBorder="1"/>
    <xf numFmtId="0" fontId="13" fillId="0" borderId="0" xfId="0" applyFont="1" applyProtection="1">
      <protection locked="0"/>
    </xf>
    <xf numFmtId="0" fontId="0" fillId="0" borderId="36" xfId="0" applyBorder="1" applyAlignment="1">
      <alignment horizontal="left" vertical="center"/>
    </xf>
    <xf numFmtId="0" fontId="7" fillId="0" borderId="0" xfId="1" applyAlignment="1" applyProtection="1">
      <alignment horizontal="center"/>
      <protection locked="0"/>
    </xf>
    <xf numFmtId="0" fontId="9" fillId="0" borderId="0" xfId="1" applyFont="1" applyProtection="1">
      <protection locked="0"/>
    </xf>
    <xf numFmtId="0" fontId="6" fillId="0" borderId="37" xfId="0" applyFont="1" applyBorder="1" applyAlignment="1">
      <alignment horizontal="left"/>
    </xf>
    <xf numFmtId="0" fontId="19" fillId="0" borderId="34" xfId="0" applyFont="1" applyBorder="1"/>
    <xf numFmtId="0" fontId="6" fillId="0" borderId="38" xfId="0" applyFont="1" applyBorder="1" applyAlignment="1">
      <alignment horizontal="left"/>
    </xf>
    <xf numFmtId="3" fontId="13" fillId="0" borderId="28" xfId="0" applyNumberFormat="1" applyFont="1" applyBorder="1"/>
    <xf numFmtId="0" fontId="6" fillId="0" borderId="39" xfId="0" applyFont="1" applyBorder="1" applyAlignment="1">
      <alignment horizontal="left" vertical="center"/>
    </xf>
    <xf numFmtId="0" fontId="22" fillId="0" borderId="40" xfId="0" applyFont="1" applyBorder="1" applyAlignment="1">
      <alignment horizontal="left"/>
    </xf>
    <xf numFmtId="0" fontId="25" fillId="0" borderId="0" xfId="1" applyFont="1" applyAlignment="1" applyProtection="1">
      <alignment horizontal="left"/>
      <protection locked="0"/>
    </xf>
    <xf numFmtId="0" fontId="25" fillId="0" borderId="0" xfId="1" applyFont="1" applyProtection="1">
      <protection locked="0"/>
    </xf>
    <xf numFmtId="0" fontId="28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49" fontId="30" fillId="0" borderId="0" xfId="0" applyNumberFormat="1" applyFont="1"/>
    <xf numFmtId="49" fontId="0" fillId="0" borderId="0" xfId="0" applyNumberFormat="1"/>
    <xf numFmtId="3" fontId="31" fillId="0" borderId="11" xfId="0" applyNumberFormat="1" applyFont="1" applyBorder="1" applyAlignment="1">
      <alignment horizontal="right"/>
    </xf>
    <xf numFmtId="3" fontId="33" fillId="0" borderId="7" xfId="0" applyNumberFormat="1" applyFont="1" applyBorder="1" applyAlignment="1">
      <alignment horizontal="right"/>
    </xf>
    <xf numFmtId="3" fontId="31" fillId="0" borderId="15" xfId="0" applyNumberFormat="1" applyFont="1" applyBorder="1" applyAlignment="1">
      <alignment horizontal="right"/>
    </xf>
    <xf numFmtId="3" fontId="33" fillId="0" borderId="44" xfId="0" applyNumberFormat="1" applyFont="1" applyBorder="1" applyAlignment="1">
      <alignment horizontal="right"/>
    </xf>
    <xf numFmtId="3" fontId="31" fillId="0" borderId="40" xfId="0" applyNumberFormat="1" applyFont="1" applyBorder="1" applyAlignment="1">
      <alignment horizontal="right"/>
    </xf>
    <xf numFmtId="3" fontId="33" fillId="0" borderId="45" xfId="0" applyNumberFormat="1" applyFont="1" applyBorder="1" applyAlignment="1">
      <alignment horizontal="right"/>
    </xf>
    <xf numFmtId="3" fontId="31" fillId="0" borderId="7" xfId="0" applyNumberFormat="1" applyFont="1" applyBorder="1" applyAlignment="1">
      <alignment horizontal="right"/>
    </xf>
    <xf numFmtId="3" fontId="31" fillId="0" borderId="11" xfId="0" applyNumberFormat="1" applyFont="1" applyBorder="1" applyAlignment="1" applyProtection="1">
      <alignment horizontal="right"/>
      <protection locked="0"/>
    </xf>
    <xf numFmtId="3" fontId="33" fillId="0" borderId="7" xfId="0" applyNumberFormat="1" applyFont="1" applyBorder="1" applyAlignment="1" applyProtection="1">
      <alignment horizontal="right"/>
      <protection locked="0"/>
    </xf>
    <xf numFmtId="0" fontId="13" fillId="0" borderId="46" xfId="0" applyFont="1" applyBorder="1"/>
    <xf numFmtId="0" fontId="13" fillId="0" borderId="9" xfId="0" applyFont="1" applyBorder="1"/>
    <xf numFmtId="0" fontId="13" fillId="0" borderId="47" xfId="0" applyFont="1" applyBorder="1"/>
    <xf numFmtId="0" fontId="13" fillId="0" borderId="48" xfId="0" applyFont="1" applyBorder="1"/>
    <xf numFmtId="0" fontId="13" fillId="0" borderId="14" xfId="0" applyFont="1" applyBorder="1"/>
    <xf numFmtId="0" fontId="13" fillId="0" borderId="34" xfId="0" applyFont="1" applyBorder="1"/>
    <xf numFmtId="0" fontId="34" fillId="0" borderId="11" xfId="0" applyFont="1" applyBorder="1" applyAlignment="1">
      <alignment horizontal="left"/>
    </xf>
    <xf numFmtId="0" fontId="35" fillId="0" borderId="11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49" xfId="0" applyFont="1" applyBorder="1" applyAlignment="1">
      <alignment horizontal="left"/>
    </xf>
    <xf numFmtId="0" fontId="13" fillId="0" borderId="50" xfId="0" applyFont="1" applyBorder="1" applyAlignment="1">
      <alignment horizontal="left"/>
    </xf>
    <xf numFmtId="0" fontId="32" fillId="0" borderId="0" xfId="0" applyFont="1"/>
    <xf numFmtId="0" fontId="32" fillId="0" borderId="0" xfId="0" applyFont="1" applyProtection="1">
      <protection locked="0"/>
    </xf>
    <xf numFmtId="0" fontId="9" fillId="0" borderId="0" xfId="1" applyFont="1" applyAlignment="1" applyProtection="1">
      <alignment horizontal="right"/>
      <protection locked="0"/>
    </xf>
    <xf numFmtId="0" fontId="8" fillId="0" borderId="51" xfId="1" applyFont="1" applyBorder="1" applyAlignment="1">
      <alignment horizontal="left" indent="2"/>
    </xf>
    <xf numFmtId="0" fontId="0" fillId="0" borderId="51" xfId="0" applyBorder="1" applyAlignment="1">
      <alignment horizontal="left" indent="2"/>
    </xf>
    <xf numFmtId="0" fontId="29" fillId="0" borderId="51" xfId="1" applyFont="1" applyBorder="1"/>
    <xf numFmtId="0" fontId="4" fillId="0" borderId="0" xfId="0" applyFont="1" applyAlignment="1">
      <alignment horizontal="left" indent="2"/>
    </xf>
    <xf numFmtId="0" fontId="6" fillId="0" borderId="0" xfId="0" applyFont="1" applyAlignment="1">
      <alignment horizontal="left" indent="2"/>
    </xf>
    <xf numFmtId="0" fontId="0" fillId="0" borderId="52" xfId="0" applyBorder="1" applyAlignment="1">
      <alignment horizontal="left" vertical="center"/>
    </xf>
    <xf numFmtId="0" fontId="6" fillId="0" borderId="53" xfId="0" applyFont="1" applyBorder="1" applyAlignment="1">
      <alignment horizontal="left"/>
    </xf>
    <xf numFmtId="0" fontId="21" fillId="0" borderId="54" xfId="0" applyFont="1" applyBorder="1"/>
    <xf numFmtId="0" fontId="21" fillId="0" borderId="55" xfId="0" applyFont="1" applyBorder="1"/>
    <xf numFmtId="3" fontId="31" fillId="0" borderId="21" xfId="0" applyNumberFormat="1" applyFont="1" applyBorder="1" applyAlignment="1">
      <alignment horizontal="right"/>
    </xf>
    <xf numFmtId="3" fontId="31" fillId="0" borderId="21" xfId="0" applyNumberFormat="1" applyFont="1" applyBorder="1" applyAlignment="1" applyProtection="1">
      <alignment horizontal="right"/>
      <protection locked="0"/>
    </xf>
    <xf numFmtId="3" fontId="31" fillId="0" borderId="56" xfId="0" applyNumberFormat="1" applyFont="1" applyBorder="1" applyAlignment="1">
      <alignment horizontal="right"/>
    </xf>
    <xf numFmtId="3" fontId="31" fillId="0" borderId="57" xfId="0" applyNumberFormat="1" applyFont="1" applyBorder="1" applyAlignment="1">
      <alignment horizontal="right"/>
    </xf>
    <xf numFmtId="3" fontId="13" fillId="2" borderId="37" xfId="0" applyNumberFormat="1" applyFont="1" applyFill="1" applyBorder="1" applyAlignment="1" applyProtection="1">
      <alignment horizontal="right"/>
      <protection locked="0"/>
    </xf>
    <xf numFmtId="3" fontId="33" fillId="2" borderId="68" xfId="0" applyNumberFormat="1" applyFont="1" applyFill="1" applyBorder="1" applyAlignment="1" applyProtection="1">
      <alignment horizontal="right"/>
      <protection locked="0"/>
    </xf>
    <xf numFmtId="3" fontId="13" fillId="2" borderId="38" xfId="0" applyNumberFormat="1" applyFont="1" applyFill="1" applyBorder="1" applyAlignment="1" applyProtection="1">
      <alignment horizontal="right"/>
      <protection locked="0"/>
    </xf>
    <xf numFmtId="3" fontId="33" fillId="2" borderId="65" xfId="0" applyNumberFormat="1" applyFont="1" applyFill="1" applyBorder="1" applyAlignment="1" applyProtection="1">
      <alignment horizontal="right"/>
      <protection locked="0"/>
    </xf>
    <xf numFmtId="3" fontId="13" fillId="2" borderId="69" xfId="0" applyNumberFormat="1" applyFont="1" applyFill="1" applyBorder="1" applyAlignment="1" applyProtection="1">
      <alignment horizontal="right"/>
      <protection locked="0"/>
    </xf>
    <xf numFmtId="3" fontId="33" fillId="2" borderId="70" xfId="0" applyNumberFormat="1" applyFont="1" applyFill="1" applyBorder="1" applyAlignment="1" applyProtection="1">
      <alignment horizontal="right"/>
      <protection locked="0"/>
    </xf>
    <xf numFmtId="3" fontId="13" fillId="2" borderId="71" xfId="0" applyNumberFormat="1" applyFont="1" applyFill="1" applyBorder="1" applyAlignment="1" applyProtection="1">
      <alignment horizontal="right"/>
      <protection locked="0"/>
    </xf>
    <xf numFmtId="3" fontId="33" fillId="2" borderId="67" xfId="0" applyNumberFormat="1" applyFont="1" applyFill="1" applyBorder="1" applyAlignment="1" applyProtection="1">
      <alignment horizontal="right"/>
      <protection locked="0"/>
    </xf>
    <xf numFmtId="3" fontId="13" fillId="2" borderId="52" xfId="0" applyNumberFormat="1" applyFont="1" applyFill="1" applyBorder="1" applyAlignment="1" applyProtection="1">
      <alignment horizontal="right"/>
      <protection locked="0"/>
    </xf>
    <xf numFmtId="3" fontId="33" fillId="2" borderId="64" xfId="0" applyNumberFormat="1" applyFont="1" applyFill="1" applyBorder="1" applyAlignment="1" applyProtection="1">
      <alignment horizontal="right"/>
      <protection locked="0"/>
    </xf>
    <xf numFmtId="3" fontId="13" fillId="2" borderId="53" xfId="0" applyNumberFormat="1" applyFont="1" applyFill="1" applyBorder="1" applyAlignment="1" applyProtection="1">
      <alignment horizontal="right"/>
      <protection locked="0"/>
    </xf>
    <xf numFmtId="3" fontId="33" fillId="2" borderId="73" xfId="0" applyNumberFormat="1" applyFont="1" applyFill="1" applyBorder="1" applyAlignment="1" applyProtection="1">
      <alignment horizontal="right"/>
      <protection locked="0"/>
    </xf>
    <xf numFmtId="3" fontId="31" fillId="2" borderId="37" xfId="0" applyNumberFormat="1" applyFont="1" applyFill="1" applyBorder="1" applyAlignment="1" applyProtection="1">
      <alignment horizontal="right"/>
      <protection locked="0"/>
    </xf>
    <xf numFmtId="3" fontId="13" fillId="2" borderId="74" xfId="0" applyNumberFormat="1" applyFont="1" applyFill="1" applyBorder="1" applyAlignment="1" applyProtection="1">
      <alignment horizontal="right"/>
      <protection locked="0"/>
    </xf>
    <xf numFmtId="3" fontId="33" fillId="2" borderId="75" xfId="0" applyNumberFormat="1" applyFont="1" applyFill="1" applyBorder="1" applyAlignment="1" applyProtection="1">
      <alignment horizontal="right"/>
      <protection locked="0"/>
    </xf>
    <xf numFmtId="3" fontId="13" fillId="0" borderId="32" xfId="0" applyNumberFormat="1" applyFont="1" applyBorder="1" applyAlignment="1">
      <alignment horizontal="right"/>
    </xf>
    <xf numFmtId="0" fontId="9" fillId="0" borderId="0" xfId="1" applyFont="1" applyAlignment="1" applyProtection="1">
      <alignment horizontal="left"/>
      <protection locked="0"/>
    </xf>
    <xf numFmtId="0" fontId="14" fillId="0" borderId="0" xfId="0" applyFont="1"/>
    <xf numFmtId="0" fontId="10" fillId="0" borderId="58" xfId="1" applyFont="1" applyBorder="1" applyAlignment="1">
      <alignment horizontal="center"/>
    </xf>
    <xf numFmtId="0" fontId="10" fillId="0" borderId="60" xfId="1" applyFont="1" applyBorder="1" applyAlignment="1">
      <alignment horizontal="center"/>
    </xf>
    <xf numFmtId="0" fontId="10" fillId="0" borderId="62" xfId="1" applyFont="1" applyBorder="1" applyAlignment="1">
      <alignment horizontal="center"/>
    </xf>
    <xf numFmtId="0" fontId="9" fillId="0" borderId="78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87" xfId="0" applyFont="1" applyBorder="1" applyAlignment="1">
      <alignment horizontal="center"/>
    </xf>
    <xf numFmtId="0" fontId="29" fillId="0" borderId="0" xfId="0" applyFont="1"/>
    <xf numFmtId="0" fontId="25" fillId="1" borderId="88" xfId="0" applyFont="1" applyFill="1" applyBorder="1"/>
    <xf numFmtId="4" fontId="25" fillId="1" borderId="89" xfId="0" applyNumberFormat="1" applyFont="1" applyFill="1" applyBorder="1"/>
    <xf numFmtId="4" fontId="25" fillId="1" borderId="90" xfId="0" applyNumberFormat="1" applyFont="1" applyFill="1" applyBorder="1"/>
    <xf numFmtId="0" fontId="7" fillId="0" borderId="3" xfId="0" applyFont="1" applyBorder="1" applyAlignment="1">
      <alignment horizontal="center"/>
    </xf>
    <xf numFmtId="0" fontId="7" fillId="0" borderId="93" xfId="0" applyFont="1" applyBorder="1" applyAlignment="1">
      <alignment horizontal="center"/>
    </xf>
    <xf numFmtId="0" fontId="25" fillId="0" borderId="94" xfId="0" applyFont="1" applyBorder="1"/>
    <xf numFmtId="0" fontId="25" fillId="0" borderId="0" xfId="0" applyFont="1"/>
    <xf numFmtId="3" fontId="25" fillId="0" borderId="0" xfId="0" applyNumberFormat="1" applyFont="1"/>
    <xf numFmtId="49" fontId="29" fillId="0" borderId="95" xfId="0" applyNumberFormat="1" applyFont="1" applyBorder="1" applyAlignment="1">
      <alignment horizontal="center"/>
    </xf>
    <xf numFmtId="49" fontId="29" fillId="0" borderId="96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/>
    </xf>
    <xf numFmtId="3" fontId="8" fillId="0" borderId="0" xfId="0" applyNumberFormat="1" applyFont="1"/>
    <xf numFmtId="0" fontId="10" fillId="0" borderId="0" xfId="0" applyFont="1" applyProtection="1">
      <protection locked="0"/>
    </xf>
    <xf numFmtId="0" fontId="25" fillId="0" borderId="97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98" xfId="0" applyFont="1" applyBorder="1" applyAlignment="1">
      <alignment horizontal="center"/>
    </xf>
    <xf numFmtId="0" fontId="25" fillId="0" borderId="99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2" fillId="0" borderId="0" xfId="2" applyFont="1"/>
    <xf numFmtId="0" fontId="6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6" fillId="0" borderId="0" xfId="2" applyFont="1"/>
    <xf numFmtId="0" fontId="37" fillId="0" borderId="0" xfId="0" applyFont="1"/>
    <xf numFmtId="0" fontId="40" fillId="0" borderId="0" xfId="2" applyFont="1" applyAlignment="1">
      <alignment horizontal="left" vertical="center"/>
    </xf>
    <xf numFmtId="0" fontId="40" fillId="0" borderId="0" xfId="2" applyFont="1"/>
    <xf numFmtId="0" fontId="40" fillId="0" borderId="0" xfId="0" applyFont="1"/>
    <xf numFmtId="0" fontId="41" fillId="0" borderId="0" xfId="0" applyFont="1"/>
    <xf numFmtId="0" fontId="34" fillId="2" borderId="0" xfId="2" applyFont="1" applyFill="1" applyAlignment="1">
      <alignment horizontal="left" vertical="center"/>
    </xf>
    <xf numFmtId="0" fontId="40" fillId="2" borderId="0" xfId="2" applyFont="1" applyFill="1"/>
    <xf numFmtId="0" fontId="42" fillId="0" borderId="0" xfId="0" applyFont="1"/>
    <xf numFmtId="0" fontId="40" fillId="0" borderId="0" xfId="0" applyFont="1" applyAlignment="1">
      <alignment horizontal="left"/>
    </xf>
    <xf numFmtId="14" fontId="40" fillId="0" borderId="0" xfId="0" applyNumberFormat="1" applyFont="1" applyAlignment="1">
      <alignment horizontal="left"/>
    </xf>
    <xf numFmtId="0" fontId="40" fillId="2" borderId="0" xfId="0" applyFont="1" applyFill="1" applyAlignment="1">
      <alignment horizontal="left"/>
    </xf>
    <xf numFmtId="14" fontId="40" fillId="2" borderId="0" xfId="0" applyNumberFormat="1" applyFont="1" applyFill="1" applyAlignment="1">
      <alignment horizontal="left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7" fillId="0" borderId="0" xfId="1" applyNumberFormat="1" applyProtection="1">
      <protection locked="0"/>
    </xf>
    <xf numFmtId="14" fontId="25" fillId="0" borderId="0" xfId="1" applyNumberFormat="1" applyFont="1" applyProtection="1">
      <protection locked="0"/>
    </xf>
    <xf numFmtId="0" fontId="7" fillId="2" borderId="0" xfId="1" applyFill="1" applyProtection="1">
      <protection locked="0"/>
    </xf>
    <xf numFmtId="3" fontId="5" fillId="2" borderId="25" xfId="0" applyNumberFormat="1" applyFont="1" applyFill="1" applyBorder="1" applyAlignment="1">
      <alignment horizontal="right"/>
    </xf>
    <xf numFmtId="3" fontId="5" fillId="2" borderId="65" xfId="0" applyNumberFormat="1" applyFont="1" applyFill="1" applyBorder="1" applyAlignment="1">
      <alignment horizontal="right"/>
    </xf>
    <xf numFmtId="3" fontId="5" fillId="2" borderId="30" xfId="0" applyNumberFormat="1" applyFont="1" applyFill="1" applyBorder="1" applyAlignment="1">
      <alignment horizontal="right"/>
    </xf>
    <xf numFmtId="3" fontId="5" fillId="2" borderId="28" xfId="0" applyNumberFormat="1" applyFont="1" applyFill="1" applyBorder="1" applyAlignment="1">
      <alignment horizontal="right"/>
    </xf>
    <xf numFmtId="3" fontId="5" fillId="2" borderId="29" xfId="0" applyNumberFormat="1" applyFont="1" applyFill="1" applyBorder="1" applyAlignment="1">
      <alignment horizontal="right"/>
    </xf>
    <xf numFmtId="3" fontId="3" fillId="2" borderId="25" xfId="0" applyNumberFormat="1" applyFont="1" applyFill="1" applyBorder="1" applyAlignment="1">
      <alignment horizontal="right"/>
    </xf>
    <xf numFmtId="3" fontId="3" fillId="2" borderId="65" xfId="0" applyNumberFormat="1" applyFont="1" applyFill="1" applyBorder="1" applyAlignment="1">
      <alignment horizontal="right"/>
    </xf>
    <xf numFmtId="3" fontId="3" fillId="2" borderId="66" xfId="0" applyNumberFormat="1" applyFont="1" applyFill="1" applyBorder="1" applyAlignment="1">
      <alignment horizontal="right"/>
    </xf>
    <xf numFmtId="3" fontId="3" fillId="2" borderId="67" xfId="0" applyNumberFormat="1" applyFont="1" applyFill="1" applyBorder="1" applyAlignment="1">
      <alignment horizontal="right"/>
    </xf>
    <xf numFmtId="3" fontId="5" fillId="2" borderId="33" xfId="0" applyNumberFormat="1" applyFont="1" applyFill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16" fillId="0" borderId="6" xfId="1" applyNumberFormat="1" applyFont="1" applyBorder="1" applyAlignment="1">
      <alignment horizontal="right"/>
    </xf>
    <xf numFmtId="3" fontId="16" fillId="0" borderId="100" xfId="1" applyNumberFormat="1" applyFont="1" applyBorder="1" applyAlignment="1">
      <alignment horizontal="right" vertical="center"/>
    </xf>
    <xf numFmtId="3" fontId="16" fillId="0" borderId="80" xfId="1" applyNumberFormat="1" applyFont="1" applyBorder="1" applyAlignment="1">
      <alignment horizontal="right" vertical="center"/>
    </xf>
    <xf numFmtId="3" fontId="16" fillId="0" borderId="101" xfId="1" applyNumberFormat="1" applyFont="1" applyBorder="1" applyAlignment="1">
      <alignment horizontal="right" vertical="center"/>
    </xf>
    <xf numFmtId="3" fontId="15" fillId="0" borderId="76" xfId="1" applyNumberFormat="1" applyFont="1" applyBorder="1" applyAlignment="1">
      <alignment horizontal="right"/>
    </xf>
    <xf numFmtId="3" fontId="29" fillId="0" borderId="63" xfId="0" applyNumberFormat="1" applyFont="1" applyBorder="1" applyAlignment="1">
      <alignment horizontal="right"/>
    </xf>
    <xf numFmtId="3" fontId="29" fillId="0" borderId="42" xfId="0" applyNumberFormat="1" applyFont="1" applyBorder="1" applyAlignment="1">
      <alignment horizontal="right"/>
    </xf>
    <xf numFmtId="0" fontId="7" fillId="2" borderId="0" xfId="1" applyFill="1" applyAlignment="1" applyProtection="1">
      <alignment horizontal="center"/>
      <protection locked="0"/>
    </xf>
    <xf numFmtId="0" fontId="7" fillId="2" borderId="0" xfId="0" applyFont="1" applyFill="1" applyProtection="1">
      <protection locked="0"/>
    </xf>
    <xf numFmtId="14" fontId="10" fillId="0" borderId="0" xfId="1" applyNumberFormat="1" applyFont="1" applyProtection="1">
      <protection locked="0"/>
    </xf>
    <xf numFmtId="3" fontId="16" fillId="0" borderId="80" xfId="1" applyNumberFormat="1" applyFont="1" applyBorder="1" applyAlignment="1">
      <alignment horizontal="center" vertical="center"/>
    </xf>
    <xf numFmtId="3" fontId="16" fillId="0" borderId="6" xfId="1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indent="2"/>
    </xf>
    <xf numFmtId="0" fontId="5" fillId="2" borderId="3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3" fillId="2" borderId="28" xfId="0" applyFont="1" applyFill="1" applyBorder="1"/>
    <xf numFmtId="0" fontId="3" fillId="2" borderId="29" xfId="0" applyFont="1" applyFill="1" applyBorder="1"/>
    <xf numFmtId="0" fontId="3" fillId="2" borderId="32" xfId="0" applyFont="1" applyFill="1" applyBorder="1"/>
    <xf numFmtId="0" fontId="0" fillId="2" borderId="28" xfId="0" applyFill="1" applyBorder="1"/>
    <xf numFmtId="0" fontId="0" fillId="2" borderId="29" xfId="0" applyFill="1" applyBorder="1"/>
    <xf numFmtId="0" fontId="31" fillId="0" borderId="9" xfId="0" applyFont="1" applyBorder="1" applyAlignment="1">
      <alignment horizontal="left"/>
    </xf>
    <xf numFmtId="3" fontId="25" fillId="2" borderId="58" xfId="1" applyNumberFormat="1" applyFont="1" applyFill="1" applyBorder="1" applyAlignment="1" applyProtection="1">
      <alignment horizontal="right"/>
      <protection locked="0"/>
    </xf>
    <xf numFmtId="3" fontId="25" fillId="2" borderId="60" xfId="1" applyNumberFormat="1" applyFont="1" applyFill="1" applyBorder="1" applyAlignment="1" applyProtection="1">
      <alignment horizontal="right"/>
      <protection locked="0"/>
    </xf>
    <xf numFmtId="3" fontId="25" fillId="2" borderId="62" xfId="1" applyNumberFormat="1" applyFont="1" applyFill="1" applyBorder="1" applyAlignment="1" applyProtection="1">
      <alignment horizontal="right"/>
      <protection locked="0"/>
    </xf>
    <xf numFmtId="3" fontId="25" fillId="2" borderId="79" xfId="1" applyNumberFormat="1" applyFont="1" applyFill="1" applyBorder="1" applyAlignment="1" applyProtection="1">
      <alignment horizontal="right"/>
      <protection locked="0"/>
    </xf>
    <xf numFmtId="3" fontId="16" fillId="0" borderId="77" xfId="1" applyNumberFormat="1" applyFont="1" applyBorder="1" applyAlignment="1">
      <alignment horizontal="right"/>
    </xf>
    <xf numFmtId="3" fontId="25" fillId="0" borderId="6" xfId="1" applyNumberFormat="1" applyFont="1" applyBorder="1" applyAlignment="1">
      <alignment horizontal="right"/>
    </xf>
    <xf numFmtId="3" fontId="25" fillId="0" borderId="7" xfId="1" applyNumberFormat="1" applyFont="1" applyBorder="1" applyAlignment="1">
      <alignment horizontal="right"/>
    </xf>
    <xf numFmtId="3" fontId="25" fillId="2" borderId="81" xfId="1" applyNumberFormat="1" applyFont="1" applyFill="1" applyBorder="1" applyAlignment="1" applyProtection="1">
      <alignment horizontal="right"/>
      <protection locked="0"/>
    </xf>
    <xf numFmtId="3" fontId="25" fillId="2" borderId="59" xfId="1" applyNumberFormat="1" applyFont="1" applyFill="1" applyBorder="1" applyAlignment="1" applyProtection="1">
      <alignment horizontal="right"/>
      <protection locked="0"/>
    </xf>
    <xf numFmtId="3" fontId="25" fillId="2" borderId="82" xfId="1" applyNumberFormat="1" applyFont="1" applyFill="1" applyBorder="1" applyAlignment="1" applyProtection="1">
      <alignment horizontal="right"/>
      <protection locked="0"/>
    </xf>
    <xf numFmtId="3" fontId="25" fillId="2" borderId="61" xfId="1" applyNumberFormat="1" applyFont="1" applyFill="1" applyBorder="1" applyAlignment="1" applyProtection="1">
      <alignment horizontal="right"/>
      <protection locked="0"/>
    </xf>
    <xf numFmtId="3" fontId="25" fillId="2" borderId="63" xfId="1" applyNumberFormat="1" applyFont="1" applyFill="1" applyBorder="1" applyAlignment="1" applyProtection="1">
      <alignment horizontal="right"/>
      <protection locked="0"/>
    </xf>
    <xf numFmtId="3" fontId="25" fillId="0" borderId="77" xfId="1" applyNumberFormat="1" applyFont="1" applyBorder="1" applyAlignment="1">
      <alignment horizontal="right"/>
    </xf>
    <xf numFmtId="3" fontId="25" fillId="2" borderId="58" xfId="1" applyNumberFormat="1" applyFont="1" applyFill="1" applyBorder="1" applyAlignment="1" applyProtection="1">
      <alignment horizontal="center" vertical="center"/>
      <protection locked="0"/>
    </xf>
    <xf numFmtId="3" fontId="25" fillId="2" borderId="60" xfId="1" applyNumberFormat="1" applyFont="1" applyFill="1" applyBorder="1" applyAlignment="1" applyProtection="1">
      <alignment horizontal="center" vertical="center"/>
      <protection locked="0"/>
    </xf>
    <xf numFmtId="3" fontId="25" fillId="2" borderId="62" xfId="1" applyNumberFormat="1" applyFont="1" applyFill="1" applyBorder="1" applyAlignment="1" applyProtection="1">
      <alignment horizontal="center" vertical="center"/>
      <protection locked="0"/>
    </xf>
    <xf numFmtId="4" fontId="16" fillId="0" borderId="6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3" fontId="9" fillId="0" borderId="78" xfId="1" applyNumberFormat="1" applyFont="1" applyBorder="1" applyAlignment="1">
      <alignment horizontal="center" vertical="center" wrapText="1"/>
    </xf>
    <xf numFmtId="3" fontId="25" fillId="0" borderId="100" xfId="1" applyNumberFormat="1" applyFont="1" applyBorder="1" applyAlignment="1">
      <alignment horizontal="right" vertical="center"/>
    </xf>
    <xf numFmtId="0" fontId="45" fillId="0" borderId="0" xfId="0" applyFont="1"/>
    <xf numFmtId="0" fontId="47" fillId="0" borderId="0" xfId="0" applyFont="1"/>
    <xf numFmtId="3" fontId="16" fillId="0" borderId="100" xfId="1" applyNumberFormat="1" applyFont="1" applyBorder="1" applyAlignment="1">
      <alignment horizontal="center" vertical="center"/>
    </xf>
    <xf numFmtId="3" fontId="25" fillId="0" borderId="21" xfId="1" applyNumberFormat="1" applyFont="1" applyBorder="1" applyAlignment="1">
      <alignment horizontal="right" vertical="center"/>
    </xf>
    <xf numFmtId="14" fontId="25" fillId="0" borderId="0" xfId="1" applyNumberFormat="1" applyFont="1" applyAlignment="1" applyProtection="1">
      <alignment horizontal="right"/>
      <protection locked="0"/>
    </xf>
    <xf numFmtId="3" fontId="16" fillId="2" borderId="58" xfId="1" applyNumberFormat="1" applyFont="1" applyFill="1" applyBorder="1" applyAlignment="1" applyProtection="1">
      <alignment horizontal="right"/>
      <protection locked="0"/>
    </xf>
    <xf numFmtId="3" fontId="16" fillId="2" borderId="59" xfId="1" applyNumberFormat="1" applyFont="1" applyFill="1" applyBorder="1" applyAlignment="1" applyProtection="1">
      <alignment horizontal="right"/>
      <protection locked="0"/>
    </xf>
    <xf numFmtId="3" fontId="16" fillId="2" borderId="60" xfId="1" applyNumberFormat="1" applyFont="1" applyFill="1" applyBorder="1" applyAlignment="1" applyProtection="1">
      <alignment horizontal="right"/>
      <protection locked="0"/>
    </xf>
    <xf numFmtId="3" fontId="16" fillId="2" borderId="61" xfId="1" applyNumberFormat="1" applyFont="1" applyFill="1" applyBorder="1" applyAlignment="1" applyProtection="1">
      <alignment horizontal="right"/>
      <protection locked="0"/>
    </xf>
    <xf numFmtId="3" fontId="16" fillId="2" borderId="62" xfId="1" applyNumberFormat="1" applyFont="1" applyFill="1" applyBorder="1" applyAlignment="1" applyProtection="1">
      <alignment horizontal="right"/>
      <protection locked="0"/>
    </xf>
    <xf numFmtId="3" fontId="16" fillId="2" borderId="63" xfId="1" applyNumberFormat="1" applyFont="1" applyFill="1" applyBorder="1" applyAlignment="1" applyProtection="1">
      <alignment horizontal="right"/>
      <protection locked="0"/>
    </xf>
    <xf numFmtId="3" fontId="16" fillId="2" borderId="58" xfId="1" applyNumberFormat="1" applyFont="1" applyFill="1" applyBorder="1" applyAlignment="1" applyProtection="1">
      <alignment horizontal="center" vertical="center"/>
      <protection locked="0"/>
    </xf>
    <xf numFmtId="3" fontId="16" fillId="2" borderId="60" xfId="1" applyNumberFormat="1" applyFont="1" applyFill="1" applyBorder="1" applyAlignment="1" applyProtection="1">
      <alignment horizontal="center" vertical="center"/>
      <protection locked="0"/>
    </xf>
    <xf numFmtId="3" fontId="16" fillId="2" borderId="62" xfId="1" applyNumberFormat="1" applyFont="1" applyFill="1" applyBorder="1" applyAlignment="1" applyProtection="1">
      <alignment horizontal="center" vertical="center"/>
      <protection locked="0"/>
    </xf>
    <xf numFmtId="4" fontId="16" fillId="2" borderId="62" xfId="1" applyNumberFormat="1" applyFont="1" applyFill="1" applyBorder="1" applyAlignment="1" applyProtection="1">
      <alignment horizontal="center" vertical="center"/>
      <protection locked="0"/>
    </xf>
    <xf numFmtId="4" fontId="16" fillId="2" borderId="58" xfId="1" applyNumberFormat="1" applyFont="1" applyFill="1" applyBorder="1" applyAlignment="1" applyProtection="1">
      <alignment horizontal="center" vertical="center"/>
      <protection locked="0"/>
    </xf>
    <xf numFmtId="4" fontId="16" fillId="2" borderId="60" xfId="1" applyNumberFormat="1" applyFont="1" applyFill="1" applyBorder="1" applyAlignment="1" applyProtection="1">
      <alignment horizontal="center" vertical="center"/>
      <protection locked="0"/>
    </xf>
    <xf numFmtId="3" fontId="25" fillId="2" borderId="58" xfId="0" applyNumberFormat="1" applyFont="1" applyFill="1" applyBorder="1" applyAlignment="1" applyProtection="1">
      <alignment horizontal="right"/>
      <protection locked="0"/>
    </xf>
    <xf numFmtId="3" fontId="25" fillId="2" borderId="59" xfId="0" applyNumberFormat="1" applyFont="1" applyFill="1" applyBorder="1" applyAlignment="1" applyProtection="1">
      <alignment horizontal="right"/>
      <protection locked="0"/>
    </xf>
    <xf numFmtId="3" fontId="25" fillId="2" borderId="85" xfId="0" applyNumberFormat="1" applyFont="1" applyFill="1" applyBorder="1" applyAlignment="1" applyProtection="1">
      <alignment horizontal="right"/>
      <protection locked="0"/>
    </xf>
    <xf numFmtId="3" fontId="25" fillId="2" borderId="86" xfId="0" applyNumberFormat="1" applyFont="1" applyFill="1" applyBorder="1" applyAlignment="1" applyProtection="1">
      <alignment horizontal="right"/>
      <protection locked="0"/>
    </xf>
    <xf numFmtId="3" fontId="25" fillId="2" borderId="91" xfId="0" applyNumberFormat="1" applyFont="1" applyFill="1" applyBorder="1" applyAlignment="1" applyProtection="1">
      <alignment horizontal="right"/>
      <protection locked="0"/>
    </xf>
    <xf numFmtId="3" fontId="25" fillId="2" borderId="92" xfId="0" applyNumberFormat="1" applyFont="1" applyFill="1" applyBorder="1" applyAlignment="1" applyProtection="1">
      <alignment horizontal="right"/>
      <protection locked="0"/>
    </xf>
    <xf numFmtId="3" fontId="25" fillId="2" borderId="60" xfId="0" applyNumberFormat="1" applyFont="1" applyFill="1" applyBorder="1" applyAlignment="1" applyProtection="1">
      <alignment horizontal="right"/>
      <protection locked="0"/>
    </xf>
    <xf numFmtId="3" fontId="25" fillId="2" borderId="61" xfId="0" applyNumberFormat="1" applyFont="1" applyFill="1" applyBorder="1" applyAlignment="1" applyProtection="1">
      <alignment horizontal="right"/>
      <protection locked="0"/>
    </xf>
    <xf numFmtId="3" fontId="25" fillId="0" borderId="85" xfId="0" applyNumberFormat="1" applyFont="1" applyBorder="1" applyAlignment="1">
      <alignment horizontal="right"/>
    </xf>
    <xf numFmtId="3" fontId="25" fillId="0" borderId="86" xfId="0" applyNumberFormat="1" applyFont="1" applyBorder="1" applyAlignment="1">
      <alignment horizontal="righ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2" fillId="0" borderId="102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48" fillId="0" borderId="24" xfId="0" applyFont="1" applyBorder="1" applyAlignment="1">
      <alignment horizontal="center" vertical="center"/>
    </xf>
    <xf numFmtId="0" fontId="48" fillId="0" borderId="104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100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48" fillId="0" borderId="105" xfId="0" applyFont="1" applyBorder="1" applyAlignment="1">
      <alignment horizontal="center" vertical="center"/>
    </xf>
    <xf numFmtId="0" fontId="48" fillId="0" borderId="127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115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0" fontId="48" fillId="0" borderId="10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0" fillId="0" borderId="102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left"/>
      <protection locked="0"/>
    </xf>
    <xf numFmtId="0" fontId="3" fillId="0" borderId="109" xfId="0" applyFont="1" applyBorder="1" applyAlignment="1">
      <alignment wrapText="1"/>
    </xf>
    <xf numFmtId="0" fontId="3" fillId="0" borderId="110" xfId="0" applyFont="1" applyBorder="1" applyAlignment="1">
      <alignment wrapText="1"/>
    </xf>
    <xf numFmtId="0" fontId="3" fillId="0" borderId="111" xfId="0" applyFont="1" applyBorder="1" applyAlignment="1">
      <alignment wrapText="1"/>
    </xf>
    <xf numFmtId="0" fontId="6" fillId="0" borderId="104" xfId="0" applyFont="1" applyBorder="1" applyAlignment="1">
      <alignment horizontal="left" vertical="center"/>
    </xf>
    <xf numFmtId="0" fontId="0" fillId="0" borderId="104" xfId="0" applyBorder="1" applyAlignment="1">
      <alignment horizontal="left" vertical="center"/>
    </xf>
    <xf numFmtId="0" fontId="25" fillId="0" borderId="0" xfId="1" applyFont="1" applyAlignment="1" applyProtection="1">
      <alignment horizontal="left"/>
      <protection locked="0"/>
    </xf>
    <xf numFmtId="0" fontId="13" fillId="0" borderId="46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30" fillId="0" borderId="46" xfId="0" applyFont="1" applyBorder="1" applyAlignment="1">
      <alignment horizontal="left"/>
    </xf>
    <xf numFmtId="0" fontId="3" fillId="2" borderId="3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2" borderId="69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71" xfId="0" applyFont="1" applyFill="1" applyBorder="1"/>
    <xf numFmtId="0" fontId="0" fillId="2" borderId="14" xfId="0" applyFill="1" applyBorder="1"/>
    <xf numFmtId="0" fontId="0" fillId="2" borderId="112" xfId="0" applyFill="1" applyBorder="1"/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5" fillId="0" borderId="10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49" fontId="30" fillId="0" borderId="0" xfId="0" applyNumberFormat="1" applyFont="1"/>
    <xf numFmtId="49" fontId="0" fillId="0" borderId="0" xfId="0" applyNumberForma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54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3" fillId="2" borderId="69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25" fillId="0" borderId="0" xfId="1" applyFont="1" applyProtection="1">
      <protection locked="0"/>
    </xf>
    <xf numFmtId="0" fontId="10" fillId="0" borderId="96" xfId="1" applyFont="1" applyBorder="1" applyAlignment="1">
      <alignment horizontal="center" vertical="center" wrapText="1"/>
    </xf>
    <xf numFmtId="0" fontId="10" fillId="0" borderId="61" xfId="1" applyFont="1" applyBorder="1" applyAlignment="1">
      <alignment horizontal="center" vertical="center" wrapText="1"/>
    </xf>
    <xf numFmtId="0" fontId="10" fillId="0" borderId="63" xfId="1" applyFont="1" applyBorder="1" applyAlignment="1">
      <alignment horizontal="center" vertical="center" wrapText="1"/>
    </xf>
    <xf numFmtId="0" fontId="9" fillId="0" borderId="113" xfId="1" applyFont="1" applyBorder="1" applyAlignment="1">
      <alignment horizontal="center" vertical="center" wrapText="1"/>
    </xf>
    <xf numFmtId="0" fontId="9" fillId="0" borderId="9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0" xfId="1" applyFont="1" applyBorder="1" applyAlignment="1">
      <alignment horizontal="center" vertical="center" wrapText="1"/>
    </xf>
    <xf numFmtId="0" fontId="9" fillId="0" borderId="98" xfId="1" applyFont="1" applyBorder="1" applyAlignment="1">
      <alignment horizontal="center" vertical="center" wrapText="1"/>
    </xf>
    <xf numFmtId="0" fontId="9" fillId="0" borderId="62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95" xfId="1" applyFont="1" applyBorder="1" applyAlignment="1">
      <alignment horizontal="center" vertical="center" wrapText="1"/>
    </xf>
    <xf numFmtId="0" fontId="10" fillId="0" borderId="60" xfId="1" applyFont="1" applyBorder="1" applyAlignment="1">
      <alignment horizontal="center" vertical="center" wrapText="1"/>
    </xf>
    <xf numFmtId="0" fontId="10" fillId="0" borderId="62" xfId="1" applyFont="1" applyBorder="1" applyAlignment="1">
      <alignment horizontal="center" vertical="center" wrapText="1"/>
    </xf>
    <xf numFmtId="3" fontId="8" fillId="0" borderId="77" xfId="1" applyNumberFormat="1" applyFont="1" applyBorder="1" applyAlignment="1">
      <alignment horizontal="left" vertical="center"/>
    </xf>
    <xf numFmtId="3" fontId="8" fillId="0" borderId="12" xfId="1" applyNumberFormat="1" applyFont="1" applyBorder="1" applyAlignment="1">
      <alignment horizontal="left" vertical="center"/>
    </xf>
    <xf numFmtId="3" fontId="8" fillId="0" borderId="114" xfId="1" applyNumberFormat="1" applyFont="1" applyBorder="1" applyAlignment="1">
      <alignment horizontal="left" vertical="center"/>
    </xf>
    <xf numFmtId="0" fontId="10" fillId="0" borderId="95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10" fillId="0" borderId="62" xfId="1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29" fillId="0" borderId="0" xfId="1" applyFont="1" applyAlignment="1">
      <alignment horizontal="left"/>
    </xf>
    <xf numFmtId="0" fontId="8" fillId="0" borderId="0" xfId="0" applyFont="1" applyAlignment="1">
      <alignment horizontal="left" vertical="center"/>
    </xf>
    <xf numFmtId="0" fontId="11" fillId="0" borderId="60" xfId="1" applyFont="1" applyBorder="1" applyAlignment="1">
      <alignment horizontal="center" vertical="center" wrapText="1"/>
    </xf>
    <xf numFmtId="0" fontId="11" fillId="0" borderId="62" xfId="1" applyFont="1" applyBorder="1" applyAlignment="1">
      <alignment horizontal="center" vertical="center" wrapText="1"/>
    </xf>
    <xf numFmtId="49" fontId="29" fillId="0" borderId="103" xfId="0" applyNumberFormat="1" applyFont="1" applyBorder="1" applyAlignment="1">
      <alignment horizontal="center"/>
    </xf>
    <xf numFmtId="49" fontId="29" fillId="0" borderId="121" xfId="0" applyNumberFormat="1" applyFont="1" applyBorder="1" applyAlignment="1">
      <alignment horizontal="center"/>
    </xf>
    <xf numFmtId="49" fontId="29" fillId="0" borderId="122" xfId="0" applyNumberFormat="1" applyFont="1" applyBorder="1" applyAlignment="1">
      <alignment horizontal="center"/>
    </xf>
    <xf numFmtId="0" fontId="25" fillId="0" borderId="22" xfId="0" applyFont="1" applyBorder="1" applyAlignment="1">
      <alignment horizontal="left" vertical="center" wrapText="1"/>
    </xf>
    <xf numFmtId="0" fontId="25" fillId="0" borderId="124" xfId="0" applyFont="1" applyBorder="1" applyAlignment="1">
      <alignment horizontal="left" vertical="center" wrapText="1"/>
    </xf>
    <xf numFmtId="0" fontId="25" fillId="0" borderId="125" xfId="0" applyFont="1" applyBorder="1" applyAlignment="1">
      <alignment horizontal="left" vertical="center" wrapText="1"/>
    </xf>
    <xf numFmtId="0" fontId="25" fillId="0" borderId="93" xfId="0" applyFont="1" applyBorder="1" applyAlignment="1">
      <alignment horizontal="left" vertical="center" wrapText="1"/>
    </xf>
    <xf numFmtId="0" fontId="25" fillId="0" borderId="51" xfId="0" applyFont="1" applyBorder="1" applyAlignment="1">
      <alignment horizontal="left" vertical="center" wrapText="1"/>
    </xf>
    <xf numFmtId="0" fontId="25" fillId="0" borderId="118" xfId="0" applyFont="1" applyBorder="1" applyAlignment="1">
      <alignment horizontal="left" vertical="center" wrapText="1"/>
    </xf>
    <xf numFmtId="0" fontId="29" fillId="0" borderId="84" xfId="0" applyFont="1" applyBorder="1"/>
    <xf numFmtId="0" fontId="29" fillId="0" borderId="123" xfId="0" applyFont="1" applyBorder="1"/>
    <xf numFmtId="0" fontId="2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5" fillId="0" borderId="98" xfId="0" applyFont="1" applyBorder="1" applyAlignment="1">
      <alignment horizontal="center" vertical="center"/>
    </xf>
    <xf numFmtId="0" fontId="25" fillId="0" borderId="104" xfId="0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29" fillId="0" borderId="91" xfId="0" applyFont="1" applyBorder="1"/>
    <xf numFmtId="0" fontId="7" fillId="0" borderId="91" xfId="0" applyFont="1" applyBorder="1"/>
    <xf numFmtId="3" fontId="25" fillId="0" borderId="62" xfId="0" applyNumberFormat="1" applyFont="1" applyBorder="1" applyAlignment="1" applyProtection="1">
      <alignment horizontal="center" vertical="center"/>
      <protection locked="0"/>
    </xf>
    <xf numFmtId="3" fontId="25" fillId="0" borderId="94" xfId="0" applyNumberFormat="1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>
      <alignment horizontal="center" vertical="center"/>
    </xf>
    <xf numFmtId="0" fontId="7" fillId="0" borderId="5" xfId="0" applyFont="1" applyBorder="1"/>
    <xf numFmtId="0" fontId="29" fillId="0" borderId="126" xfId="0" applyFont="1" applyBorder="1"/>
    <xf numFmtId="0" fontId="25" fillId="0" borderId="85" xfId="0" applyFont="1" applyBorder="1"/>
    <xf numFmtId="0" fontId="10" fillId="0" borderId="60" xfId="0" applyFont="1" applyBorder="1"/>
    <xf numFmtId="0" fontId="7" fillId="0" borderId="60" xfId="0" applyFont="1" applyBorder="1"/>
    <xf numFmtId="0" fontId="29" fillId="0" borderId="119" xfId="0" applyFont="1" applyBorder="1"/>
    <xf numFmtId="0" fontId="7" fillId="0" borderId="119" xfId="0" applyFont="1" applyBorder="1"/>
    <xf numFmtId="0" fontId="10" fillId="0" borderId="82" xfId="0" applyFont="1" applyBorder="1"/>
    <xf numFmtId="0" fontId="7" fillId="0" borderId="107" xfId="0" applyFont="1" applyBorder="1"/>
    <xf numFmtId="0" fontId="7" fillId="0" borderId="108" xfId="0" applyFont="1" applyBorder="1"/>
    <xf numFmtId="0" fontId="10" fillId="0" borderId="62" xfId="0" applyFont="1" applyBorder="1" applyAlignment="1">
      <alignment vertical="center" wrapText="1"/>
    </xf>
    <xf numFmtId="0" fontId="7" fillId="0" borderId="120" xfId="0" applyFont="1" applyBorder="1" applyAlignment="1">
      <alignment vertical="center" wrapText="1"/>
    </xf>
    <xf numFmtId="0" fontId="7" fillId="0" borderId="58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120" xfId="0" applyFont="1" applyBorder="1" applyAlignment="1">
      <alignment vertical="center" wrapText="1"/>
    </xf>
    <xf numFmtId="0" fontId="10" fillId="0" borderId="58" xfId="0" applyFont="1" applyBorder="1" applyAlignment="1">
      <alignment vertical="center" wrapText="1"/>
    </xf>
    <xf numFmtId="0" fontId="29" fillId="0" borderId="62" xfId="0" applyFont="1" applyBorder="1"/>
    <xf numFmtId="0" fontId="7" fillId="0" borderId="62" xfId="0" applyFont="1" applyBorder="1"/>
    <xf numFmtId="0" fontId="8" fillId="0" borderId="0" xfId="0" applyFont="1" applyAlignment="1">
      <alignment horizontal="left"/>
    </xf>
    <xf numFmtId="0" fontId="29" fillId="0" borderId="2" xfId="0" applyFont="1" applyBorder="1"/>
    <xf numFmtId="0" fontId="25" fillId="0" borderId="60" xfId="0" applyFont="1" applyBorder="1"/>
    <xf numFmtId="0" fontId="29" fillId="0" borderId="101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center" vertical="center" wrapText="1"/>
    </xf>
    <xf numFmtId="0" fontId="29" fillId="0" borderId="94" xfId="0" applyFont="1" applyBorder="1" applyAlignment="1">
      <alignment vertical="center" wrapText="1"/>
    </xf>
    <xf numFmtId="0" fontId="29" fillId="0" borderId="78" xfId="0" applyFont="1" applyBorder="1" applyAlignment="1">
      <alignment horizontal="center" vertical="center"/>
    </xf>
    <xf numFmtId="0" fontId="7" fillId="0" borderId="93" xfId="0" applyFont="1" applyBorder="1"/>
    <xf numFmtId="0" fontId="29" fillId="0" borderId="83" xfId="0" applyFont="1" applyBorder="1"/>
    <xf numFmtId="0" fontId="29" fillId="0" borderId="116" xfId="0" applyFont="1" applyBorder="1"/>
    <xf numFmtId="0" fontId="29" fillId="0" borderId="99" xfId="0" applyFont="1" applyBorder="1"/>
    <xf numFmtId="0" fontId="25" fillId="0" borderId="91" xfId="0" applyFont="1" applyBorder="1"/>
    <xf numFmtId="0" fontId="8" fillId="0" borderId="7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18" xfId="0" applyFont="1" applyBorder="1" applyAlignment="1">
      <alignment horizontal="center" vertical="center"/>
    </xf>
    <xf numFmtId="0" fontId="29" fillId="0" borderId="87" xfId="0" applyFont="1" applyBorder="1"/>
    <xf numFmtId="0" fontId="29" fillId="0" borderId="89" xfId="0" applyFont="1" applyBorder="1"/>
    <xf numFmtId="3" fontId="25" fillId="0" borderId="63" xfId="0" applyNumberFormat="1" applyFont="1" applyBorder="1" applyAlignment="1" applyProtection="1">
      <alignment horizontal="center" vertical="center"/>
      <protection locked="0"/>
    </xf>
    <xf numFmtId="3" fontId="25" fillId="0" borderId="43" xfId="0" applyNumberFormat="1" applyFont="1" applyBorder="1" applyAlignment="1" applyProtection="1">
      <alignment horizontal="center" vertical="center"/>
      <protection locked="0"/>
    </xf>
    <xf numFmtId="0" fontId="25" fillId="0" borderId="2" xfId="0" applyFont="1" applyBorder="1"/>
    <xf numFmtId="0" fontId="8" fillId="0" borderId="100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29" fillId="0" borderId="58" xfId="0" applyFont="1" applyBorder="1"/>
    <xf numFmtId="0" fontId="7" fillId="0" borderId="58" xfId="0" applyFont="1" applyBorder="1"/>
    <xf numFmtId="4" fontId="29" fillId="0" borderId="93" xfId="0" applyNumberFormat="1" applyFont="1" applyBorder="1"/>
    <xf numFmtId="4" fontId="25" fillId="0" borderId="51" xfId="0" applyNumberFormat="1" applyFont="1" applyBorder="1"/>
    <xf numFmtId="4" fontId="25" fillId="0" borderId="118" xfId="0" applyNumberFormat="1" applyFont="1" applyBorder="1"/>
  </cellXfs>
  <cellStyles count="3">
    <cellStyle name="Normální" xfId="0" builtinId="0"/>
    <cellStyle name="normální_3. Odpisový plán - příloha" xfId="1" xr:uid="{00000000-0005-0000-0000-000001000000}"/>
    <cellStyle name="normální_směrnice 10-tabulky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52"/>
  <sheetViews>
    <sheetView topLeftCell="A28" workbookViewId="0">
      <selection activeCell="C52" sqref="C52"/>
    </sheetView>
  </sheetViews>
  <sheetFormatPr defaultRowHeight="12.75" x14ac:dyDescent="0.2"/>
  <cols>
    <col min="1" max="1" width="16.140625" customWidth="1"/>
    <col min="2" max="2" width="55.85546875" customWidth="1"/>
    <col min="3" max="3" width="3.7109375" customWidth="1"/>
    <col min="4" max="5" width="9.7109375" customWidth="1"/>
  </cols>
  <sheetData>
    <row r="5" spans="1:6" x14ac:dyDescent="0.2">
      <c r="A5" s="169"/>
      <c r="B5" s="169"/>
    </row>
    <row r="6" spans="1:6" x14ac:dyDescent="0.2">
      <c r="A6" s="169"/>
      <c r="B6" s="169"/>
    </row>
    <row r="7" spans="1:6" x14ac:dyDescent="0.2">
      <c r="A7" s="169"/>
      <c r="B7" s="169"/>
    </row>
    <row r="8" spans="1:6" x14ac:dyDescent="0.2">
      <c r="A8" s="169"/>
      <c r="B8" s="169"/>
    </row>
    <row r="9" spans="1:6" x14ac:dyDescent="0.2">
      <c r="A9" s="169"/>
      <c r="B9" s="169"/>
    </row>
    <row r="10" spans="1:6" x14ac:dyDescent="0.2">
      <c r="A10" s="169"/>
      <c r="B10" s="169"/>
    </row>
    <row r="11" spans="1:6" ht="18.75" x14ac:dyDescent="0.3">
      <c r="A11" s="265" t="s">
        <v>119</v>
      </c>
      <c r="B11" s="265"/>
      <c r="C11" s="14"/>
      <c r="D11" s="14"/>
    </row>
    <row r="12" spans="1:6" x14ac:dyDescent="0.2">
      <c r="A12" s="170"/>
      <c r="B12" s="169"/>
    </row>
    <row r="13" spans="1:6" x14ac:dyDescent="0.2">
      <c r="A13" s="170"/>
      <c r="B13" s="169"/>
    </row>
    <row r="14" spans="1:6" ht="26.25" customHeight="1" x14ac:dyDescent="0.2">
      <c r="A14" s="167" t="s">
        <v>115</v>
      </c>
      <c r="B14" s="171" t="s">
        <v>168</v>
      </c>
      <c r="C14" s="163"/>
      <c r="D14" s="163"/>
      <c r="E14" s="164"/>
      <c r="F14" s="164"/>
    </row>
    <row r="15" spans="1:6" x14ac:dyDescent="0.2">
      <c r="A15" s="168" t="s">
        <v>116</v>
      </c>
      <c r="B15" s="172" t="s">
        <v>169</v>
      </c>
      <c r="C15" s="165"/>
      <c r="D15" s="165"/>
      <c r="E15" s="164"/>
      <c r="F15" s="164"/>
    </row>
    <row r="16" spans="1:6" x14ac:dyDescent="0.2">
      <c r="A16" s="170"/>
      <c r="B16" s="169"/>
    </row>
    <row r="17" spans="1:3" x14ac:dyDescent="0.2">
      <c r="A17" s="170"/>
      <c r="B17" s="169"/>
    </row>
    <row r="18" spans="1:3" x14ac:dyDescent="0.2">
      <c r="A18" s="170"/>
      <c r="B18" s="169"/>
    </row>
    <row r="19" spans="1:3" x14ac:dyDescent="0.2">
      <c r="A19" s="170"/>
      <c r="B19" s="169"/>
    </row>
    <row r="20" spans="1:3" x14ac:dyDescent="0.2">
      <c r="A20" s="170"/>
      <c r="B20" s="169"/>
    </row>
    <row r="21" spans="1:3" x14ac:dyDescent="0.2">
      <c r="A21" s="170"/>
      <c r="B21" s="169"/>
    </row>
    <row r="22" spans="1:3" x14ac:dyDescent="0.2">
      <c r="A22" s="170"/>
      <c r="B22" s="169"/>
    </row>
    <row r="23" spans="1:3" ht="20.25" x14ac:dyDescent="0.3">
      <c r="A23" s="266" t="s">
        <v>152</v>
      </c>
      <c r="B23" s="266"/>
    </row>
    <row r="24" spans="1:3" x14ac:dyDescent="0.2">
      <c r="A24" s="170"/>
      <c r="B24" s="169"/>
    </row>
    <row r="25" spans="1:3" x14ac:dyDescent="0.2">
      <c r="A25" s="170"/>
      <c r="B25" s="169"/>
    </row>
    <row r="26" spans="1:3" x14ac:dyDescent="0.2">
      <c r="A26" s="170"/>
      <c r="B26" s="169"/>
    </row>
    <row r="27" spans="1:3" x14ac:dyDescent="0.2">
      <c r="A27" s="170"/>
      <c r="B27" s="169"/>
    </row>
    <row r="28" spans="1:3" x14ac:dyDescent="0.2">
      <c r="A28" s="170"/>
      <c r="B28" s="169"/>
    </row>
    <row r="29" spans="1:3" ht="12.75" customHeight="1" x14ac:dyDescent="0.3">
      <c r="A29" s="170"/>
      <c r="B29" s="173"/>
      <c r="C29" s="166"/>
    </row>
    <row r="30" spans="1:3" x14ac:dyDescent="0.2">
      <c r="A30" s="170"/>
      <c r="B30" s="169"/>
    </row>
    <row r="31" spans="1:3" x14ac:dyDescent="0.2">
      <c r="A31" s="169"/>
      <c r="B31" s="169"/>
    </row>
    <row r="32" spans="1:3" x14ac:dyDescent="0.2">
      <c r="A32" s="169"/>
      <c r="B32" s="169"/>
    </row>
    <row r="33" spans="1:4" x14ac:dyDescent="0.2">
      <c r="A33" s="169"/>
      <c r="B33" s="169"/>
    </row>
    <row r="34" spans="1:4" x14ac:dyDescent="0.2">
      <c r="A34" s="169"/>
      <c r="B34" s="169"/>
    </row>
    <row r="35" spans="1:4" x14ac:dyDescent="0.2">
      <c r="A35" s="169"/>
      <c r="B35" s="169"/>
    </row>
    <row r="36" spans="1:4" x14ac:dyDescent="0.2">
      <c r="A36" s="169"/>
      <c r="B36" s="169"/>
    </row>
    <row r="37" spans="1:4" x14ac:dyDescent="0.2">
      <c r="A37" s="169"/>
      <c r="B37" s="174"/>
    </row>
    <row r="38" spans="1:4" x14ac:dyDescent="0.2">
      <c r="A38" s="169"/>
      <c r="B38" s="175"/>
    </row>
    <row r="39" spans="1:4" x14ac:dyDescent="0.2">
      <c r="A39" s="169"/>
      <c r="B39" s="174"/>
    </row>
    <row r="40" spans="1:4" x14ac:dyDescent="0.2">
      <c r="A40" s="169"/>
      <c r="B40" s="174"/>
    </row>
    <row r="41" spans="1:4" x14ac:dyDescent="0.2">
      <c r="A41" s="169"/>
      <c r="B41" s="174"/>
    </row>
    <row r="42" spans="1:4" x14ac:dyDescent="0.2">
      <c r="A42" s="169"/>
      <c r="B42" s="174"/>
    </row>
    <row r="43" spans="1:4" x14ac:dyDescent="0.2">
      <c r="A43" s="169" t="s">
        <v>95</v>
      </c>
      <c r="B43" s="176" t="s">
        <v>170</v>
      </c>
    </row>
    <row r="44" spans="1:4" x14ac:dyDescent="0.2">
      <c r="A44" s="169" t="s">
        <v>117</v>
      </c>
      <c r="B44" s="177">
        <v>45545</v>
      </c>
    </row>
    <row r="45" spans="1:4" x14ac:dyDescent="0.2">
      <c r="A45" s="169"/>
      <c r="B45" s="174"/>
    </row>
    <row r="46" spans="1:4" x14ac:dyDescent="0.2">
      <c r="A46" s="169"/>
      <c r="B46" s="174"/>
    </row>
    <row r="47" spans="1:4" x14ac:dyDescent="0.2">
      <c r="A47" s="169"/>
      <c r="B47" s="174"/>
    </row>
    <row r="48" spans="1:4" x14ac:dyDescent="0.2">
      <c r="A48" s="169"/>
      <c r="B48" s="174"/>
      <c r="C48" s="1"/>
      <c r="D48" s="1"/>
    </row>
    <row r="49" spans="1:2" x14ac:dyDescent="0.2">
      <c r="A49" s="169"/>
      <c r="B49" s="174"/>
    </row>
    <row r="50" spans="1:2" x14ac:dyDescent="0.2">
      <c r="A50" s="169" t="s">
        <v>19</v>
      </c>
      <c r="B50" s="174"/>
    </row>
    <row r="51" spans="1:2" x14ac:dyDescent="0.2">
      <c r="A51" s="169" t="s">
        <v>118</v>
      </c>
      <c r="B51" s="176" t="s">
        <v>171</v>
      </c>
    </row>
    <row r="52" spans="1:2" x14ac:dyDescent="0.2">
      <c r="A52" s="169" t="s">
        <v>117</v>
      </c>
      <c r="B52" s="177">
        <v>45545</v>
      </c>
    </row>
  </sheetData>
  <mergeCells count="2">
    <mergeCell ref="A11:B11"/>
    <mergeCell ref="A23:B23"/>
  </mergeCells>
  <pageMargins left="1.299212598425197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4"/>
  <sheetViews>
    <sheetView topLeftCell="A10" zoomScaleNormal="100" workbookViewId="0">
      <selection activeCell="H67" sqref="H67"/>
    </sheetView>
  </sheetViews>
  <sheetFormatPr defaultRowHeight="12.75" x14ac:dyDescent="0.2"/>
  <cols>
    <col min="1" max="1" width="10.5703125" customWidth="1"/>
    <col min="4" max="4" width="7.42578125" customWidth="1"/>
    <col min="5" max="5" width="7" customWidth="1"/>
    <col min="6" max="6" width="8.28515625" customWidth="1"/>
    <col min="7" max="8" width="11.5703125" customWidth="1"/>
    <col min="9" max="9" width="10.5703125" customWidth="1"/>
    <col min="10" max="10" width="12.7109375" customWidth="1"/>
    <col min="11" max="11" width="15" customWidth="1"/>
  </cols>
  <sheetData>
    <row r="1" spans="1:9" ht="13.5" customHeight="1" x14ac:dyDescent="0.2">
      <c r="A1" s="267" t="s">
        <v>139</v>
      </c>
      <c r="B1" s="267"/>
      <c r="C1" s="267"/>
      <c r="D1" s="267"/>
      <c r="E1" s="267"/>
      <c r="F1" s="267"/>
      <c r="G1" s="267"/>
      <c r="H1" s="267"/>
      <c r="I1" s="267"/>
    </row>
    <row r="2" spans="1:9" ht="9" customHeight="1" x14ac:dyDescent="0.2">
      <c r="C2" s="13"/>
    </row>
    <row r="3" spans="1:9" x14ac:dyDescent="0.2">
      <c r="A3" s="54" t="s">
        <v>76</v>
      </c>
      <c r="B3" s="54"/>
      <c r="C3" s="285" t="str">
        <f>ÚVOD!B14</f>
        <v>Komunitní středisko KONTAKT Liberec s.r.o.</v>
      </c>
      <c r="D3" s="285"/>
      <c r="E3" s="285"/>
      <c r="F3" s="285"/>
      <c r="G3" s="285"/>
      <c r="H3" s="285"/>
      <c r="I3" s="285"/>
    </row>
    <row r="4" spans="1:9" ht="13.5" thickBot="1" x14ac:dyDescent="0.25">
      <c r="A4" s="54"/>
      <c r="B4" s="54"/>
      <c r="C4" s="100"/>
      <c r="D4" s="101"/>
      <c r="E4" s="101"/>
      <c r="F4" s="101"/>
      <c r="G4" s="101"/>
      <c r="H4" s="101"/>
      <c r="I4" s="53" t="s">
        <v>129</v>
      </c>
    </row>
    <row r="5" spans="1:9" ht="11.25" customHeight="1" x14ac:dyDescent="0.2">
      <c r="A5" s="273" t="s">
        <v>20</v>
      </c>
      <c r="B5" s="276" t="s">
        <v>21</v>
      </c>
      <c r="C5" s="277"/>
      <c r="D5" s="277"/>
      <c r="E5" s="277"/>
      <c r="F5" s="278"/>
      <c r="G5" s="286" t="s">
        <v>155</v>
      </c>
      <c r="H5" s="286" t="s">
        <v>156</v>
      </c>
      <c r="I5" s="268" t="s">
        <v>153</v>
      </c>
    </row>
    <row r="6" spans="1:9" ht="11.25" customHeight="1" x14ac:dyDescent="0.2">
      <c r="A6" s="274"/>
      <c r="B6" s="279"/>
      <c r="C6" s="280"/>
      <c r="D6" s="280"/>
      <c r="E6" s="280"/>
      <c r="F6" s="281"/>
      <c r="G6" s="287"/>
      <c r="H6" s="287"/>
      <c r="I6" s="269"/>
    </row>
    <row r="7" spans="1:9" ht="30.75" customHeight="1" thickBot="1" x14ac:dyDescent="0.25">
      <c r="A7" s="275"/>
      <c r="B7" s="282"/>
      <c r="C7" s="283"/>
      <c r="D7" s="283"/>
      <c r="E7" s="283"/>
      <c r="F7" s="284"/>
      <c r="G7" s="288"/>
      <c r="H7" s="288"/>
      <c r="I7" s="270"/>
    </row>
    <row r="8" spans="1:9" ht="15" x14ac:dyDescent="0.2">
      <c r="A8" s="40">
        <v>501</v>
      </c>
      <c r="B8" s="13" t="s">
        <v>22</v>
      </c>
      <c r="C8" s="14"/>
      <c r="D8" s="14"/>
      <c r="E8" s="14"/>
      <c r="F8" s="15"/>
      <c r="G8" s="110">
        <v>1574571</v>
      </c>
      <c r="H8" s="111">
        <v>1704321</v>
      </c>
      <c r="I8" s="125">
        <f>H8-G8</f>
        <v>129750</v>
      </c>
    </row>
    <row r="9" spans="1:9" ht="15" x14ac:dyDescent="0.2">
      <c r="A9" s="41">
        <v>502</v>
      </c>
      <c r="B9" s="83" t="s">
        <v>23</v>
      </c>
      <c r="C9" s="16"/>
      <c r="D9" s="16"/>
      <c r="E9" s="16"/>
      <c r="F9" s="17"/>
      <c r="G9" s="112">
        <v>1678793</v>
      </c>
      <c r="H9" s="113">
        <v>1678793</v>
      </c>
      <c r="I9" s="64">
        <f>H9-G9</f>
        <v>0</v>
      </c>
    </row>
    <row r="10" spans="1:9" ht="15" x14ac:dyDescent="0.2">
      <c r="A10" s="41">
        <v>503</v>
      </c>
      <c r="B10" s="83" t="s">
        <v>85</v>
      </c>
      <c r="C10" s="16"/>
      <c r="D10" s="16"/>
      <c r="E10" s="16"/>
      <c r="F10" s="17"/>
      <c r="G10" s="112">
        <v>1513600</v>
      </c>
      <c r="H10" s="113">
        <v>1513600</v>
      </c>
      <c r="I10" s="64">
        <f t="shared" ref="I10:I11" si="0">H10-G10</f>
        <v>0</v>
      </c>
    </row>
    <row r="11" spans="1:9" ht="15.75" thickBot="1" x14ac:dyDescent="0.25">
      <c r="A11" s="42">
        <v>504</v>
      </c>
      <c r="B11" s="13" t="s">
        <v>24</v>
      </c>
      <c r="C11" s="14"/>
      <c r="D11" s="14"/>
      <c r="E11" s="14"/>
      <c r="F11" s="15"/>
      <c r="G11" s="110">
        <v>0</v>
      </c>
      <c r="H11" s="111">
        <v>0</v>
      </c>
      <c r="I11" s="64">
        <f t="shared" si="0"/>
        <v>0</v>
      </c>
    </row>
    <row r="12" spans="1:9" ht="15.75" thickBot="1" x14ac:dyDescent="0.25">
      <c r="A12" s="88" t="s">
        <v>25</v>
      </c>
      <c r="B12" s="18"/>
      <c r="C12" s="19"/>
      <c r="D12" s="19"/>
      <c r="E12" s="19"/>
      <c r="F12" s="20"/>
      <c r="G12" s="73">
        <f>SUM(G8:G11)</f>
        <v>4766964</v>
      </c>
      <c r="H12" s="74">
        <f>SUM(H8:H11)</f>
        <v>4896714</v>
      </c>
      <c r="I12" s="106">
        <f>SUM(I8:I11)</f>
        <v>129750</v>
      </c>
    </row>
    <row r="13" spans="1:9" ht="15" x14ac:dyDescent="0.2">
      <c r="A13" s="43">
        <v>511</v>
      </c>
      <c r="B13" s="83" t="s">
        <v>26</v>
      </c>
      <c r="C13" s="16"/>
      <c r="D13" s="16"/>
      <c r="E13" s="16"/>
      <c r="F13" s="17"/>
      <c r="G13" s="112">
        <v>322000</v>
      </c>
      <c r="H13" s="113">
        <v>322000</v>
      </c>
      <c r="I13" s="64">
        <f>H13-G13</f>
        <v>0</v>
      </c>
    </row>
    <row r="14" spans="1:9" ht="15" x14ac:dyDescent="0.2">
      <c r="A14" s="41">
        <v>512</v>
      </c>
      <c r="B14" s="83" t="s">
        <v>27</v>
      </c>
      <c r="C14" s="16"/>
      <c r="D14" s="16"/>
      <c r="E14" s="16"/>
      <c r="F14" s="17"/>
      <c r="G14" s="112">
        <v>25000</v>
      </c>
      <c r="H14" s="113">
        <v>25000</v>
      </c>
      <c r="I14" s="64">
        <f t="shared" ref="I14:I16" si="1">H14-G14</f>
        <v>0</v>
      </c>
    </row>
    <row r="15" spans="1:9" ht="15" x14ac:dyDescent="0.2">
      <c r="A15" s="41">
        <v>513</v>
      </c>
      <c r="B15" s="83" t="s">
        <v>28</v>
      </c>
      <c r="C15" s="16"/>
      <c r="D15" s="16"/>
      <c r="E15" s="16"/>
      <c r="F15" s="17"/>
      <c r="G15" s="112">
        <v>40000</v>
      </c>
      <c r="H15" s="113">
        <v>40000</v>
      </c>
      <c r="I15" s="64">
        <f t="shared" si="1"/>
        <v>0</v>
      </c>
    </row>
    <row r="16" spans="1:9" ht="15.75" thickBot="1" x14ac:dyDescent="0.25">
      <c r="A16" s="42">
        <v>518</v>
      </c>
      <c r="B16" s="13" t="s">
        <v>29</v>
      </c>
      <c r="C16" s="14"/>
      <c r="D16" s="14"/>
      <c r="E16" s="14"/>
      <c r="F16" s="15"/>
      <c r="G16" s="110">
        <v>7975280</v>
      </c>
      <c r="H16" s="111">
        <v>8391265</v>
      </c>
      <c r="I16" s="64">
        <f t="shared" si="1"/>
        <v>415985</v>
      </c>
    </row>
    <row r="17" spans="1:9" ht="16.5" thickBot="1" x14ac:dyDescent="0.3">
      <c r="A17" s="88" t="s">
        <v>30</v>
      </c>
      <c r="B17" s="21"/>
      <c r="C17" s="19"/>
      <c r="D17" s="19"/>
      <c r="E17" s="19"/>
      <c r="F17" s="20"/>
      <c r="G17" s="73">
        <f>SUM(G13:G16)</f>
        <v>8362280</v>
      </c>
      <c r="H17" s="74">
        <f>SUM(H13:H16)</f>
        <v>8778265</v>
      </c>
      <c r="I17" s="106">
        <f>SUM(I13:I16)</f>
        <v>415985</v>
      </c>
    </row>
    <row r="18" spans="1:9" ht="15" x14ac:dyDescent="0.2">
      <c r="A18" s="43">
        <v>521</v>
      </c>
      <c r="B18" s="83" t="s">
        <v>31</v>
      </c>
      <c r="C18" s="16"/>
      <c r="D18" s="16"/>
      <c r="E18" s="16"/>
      <c r="F18" s="17"/>
      <c r="G18" s="112">
        <v>10976668</v>
      </c>
      <c r="H18" s="113">
        <v>11452168</v>
      </c>
      <c r="I18" s="125">
        <f>H18-G18</f>
        <v>475500</v>
      </c>
    </row>
    <row r="19" spans="1:9" ht="15" x14ac:dyDescent="0.2">
      <c r="A19" s="41">
        <v>524</v>
      </c>
      <c r="B19" s="83" t="s">
        <v>32</v>
      </c>
      <c r="C19" s="16"/>
      <c r="D19" s="16"/>
      <c r="E19" s="16"/>
      <c r="F19" s="17"/>
      <c r="G19" s="112">
        <v>3422645</v>
      </c>
      <c r="H19" s="113">
        <v>3422645</v>
      </c>
      <c r="I19" s="64">
        <f>H19-G19</f>
        <v>0</v>
      </c>
    </row>
    <row r="20" spans="1:9" ht="15" x14ac:dyDescent="0.2">
      <c r="A20" s="41">
        <v>527</v>
      </c>
      <c r="B20" s="83" t="s">
        <v>33</v>
      </c>
      <c r="C20" s="16"/>
      <c r="D20" s="16"/>
      <c r="E20" s="16"/>
      <c r="F20" s="17" t="s">
        <v>19</v>
      </c>
      <c r="G20" s="112">
        <v>547523</v>
      </c>
      <c r="H20" s="113">
        <v>547523</v>
      </c>
      <c r="I20" s="64">
        <f t="shared" ref="I20:I41" si="2">H20-G20</f>
        <v>0</v>
      </c>
    </row>
    <row r="21" spans="1:9" ht="15.75" thickBot="1" x14ac:dyDescent="0.25">
      <c r="A21" s="42">
        <v>525.52800000000002</v>
      </c>
      <c r="B21" s="13" t="s">
        <v>34</v>
      </c>
      <c r="C21" s="14"/>
      <c r="D21" s="14"/>
      <c r="E21" s="14"/>
      <c r="F21" s="15"/>
      <c r="G21" s="110">
        <v>42529</v>
      </c>
      <c r="H21" s="111">
        <v>42529</v>
      </c>
      <c r="I21" s="64">
        <f t="shared" si="2"/>
        <v>0</v>
      </c>
    </row>
    <row r="22" spans="1:9" ht="16.5" thickBot="1" x14ac:dyDescent="0.3">
      <c r="A22" s="88" t="s">
        <v>35</v>
      </c>
      <c r="B22" s="21"/>
      <c r="C22" s="22"/>
      <c r="D22" s="22"/>
      <c r="E22" s="22"/>
      <c r="F22" s="23"/>
      <c r="G22" s="73">
        <f>SUM(G18:G21)</f>
        <v>14989365</v>
      </c>
      <c r="H22" s="74">
        <f>SUM(H18:H21)</f>
        <v>15464865</v>
      </c>
      <c r="I22" s="106">
        <f>SUM(I18:I21)</f>
        <v>475500</v>
      </c>
    </row>
    <row r="23" spans="1:9" ht="15.75" x14ac:dyDescent="0.25">
      <c r="A23" s="43">
        <v>531</v>
      </c>
      <c r="B23" s="87" t="s">
        <v>36</v>
      </c>
      <c r="C23" s="62"/>
      <c r="D23" s="55"/>
      <c r="E23" s="55"/>
      <c r="F23" s="56"/>
      <c r="G23" s="114">
        <v>0</v>
      </c>
      <c r="H23" s="115">
        <v>0</v>
      </c>
      <c r="I23" s="64">
        <f t="shared" si="2"/>
        <v>0</v>
      </c>
    </row>
    <row r="24" spans="1:9" ht="15.75" thickBot="1" x14ac:dyDescent="0.25">
      <c r="A24" s="42" t="s">
        <v>86</v>
      </c>
      <c r="B24" s="13" t="s">
        <v>37</v>
      </c>
      <c r="C24" s="14"/>
      <c r="D24" s="14"/>
      <c r="E24" s="14"/>
      <c r="F24" s="15"/>
      <c r="G24" s="110">
        <v>5000</v>
      </c>
      <c r="H24" s="111">
        <v>5000</v>
      </c>
      <c r="I24" s="64">
        <f t="shared" si="2"/>
        <v>0</v>
      </c>
    </row>
    <row r="25" spans="1:9" ht="16.5" thickBot="1" x14ac:dyDescent="0.3">
      <c r="A25" s="88" t="s">
        <v>38</v>
      </c>
      <c r="B25" s="21"/>
      <c r="C25" s="22"/>
      <c r="D25" s="22"/>
      <c r="E25" s="22"/>
      <c r="F25" s="23"/>
      <c r="G25" s="73">
        <f>SUM(G23:G24)</f>
        <v>5000</v>
      </c>
      <c r="H25" s="74">
        <f>SUM(H23:H24)</f>
        <v>5000</v>
      </c>
      <c r="I25" s="106">
        <f>SUM(I23:I24)</f>
        <v>0</v>
      </c>
    </row>
    <row r="26" spans="1:9" ht="15" x14ac:dyDescent="0.2">
      <c r="A26" s="40">
        <v>541.54200000000003</v>
      </c>
      <c r="B26" s="13" t="s">
        <v>81</v>
      </c>
      <c r="C26" s="14"/>
      <c r="D26" s="14"/>
      <c r="E26" s="14"/>
      <c r="F26" s="15"/>
      <c r="G26" s="110">
        <v>0</v>
      </c>
      <c r="H26" s="111">
        <v>0</v>
      </c>
      <c r="I26" s="64">
        <f t="shared" si="2"/>
        <v>0</v>
      </c>
    </row>
    <row r="27" spans="1:9" ht="15" x14ac:dyDescent="0.2">
      <c r="A27" s="41">
        <v>544</v>
      </c>
      <c r="B27" s="83" t="s">
        <v>87</v>
      </c>
      <c r="C27" s="16"/>
      <c r="D27" s="16"/>
      <c r="E27" s="16"/>
      <c r="F27" s="17"/>
      <c r="G27" s="112">
        <v>0</v>
      </c>
      <c r="H27" s="113">
        <v>0</v>
      </c>
      <c r="I27" s="64">
        <f t="shared" si="2"/>
        <v>0</v>
      </c>
    </row>
    <row r="28" spans="1:9" ht="15.75" thickBot="1" x14ac:dyDescent="0.25">
      <c r="A28" s="44">
        <v>549</v>
      </c>
      <c r="B28" s="86" t="s">
        <v>100</v>
      </c>
      <c r="C28" s="24"/>
      <c r="D28" s="16"/>
      <c r="E28" s="16"/>
      <c r="F28" s="17"/>
      <c r="G28" s="116">
        <v>150000</v>
      </c>
      <c r="H28" s="117">
        <v>250000</v>
      </c>
      <c r="I28" s="64">
        <f t="shared" si="2"/>
        <v>100000</v>
      </c>
    </row>
    <row r="29" spans="1:9" ht="16.5" thickBot="1" x14ac:dyDescent="0.3">
      <c r="A29" s="88" t="s">
        <v>41</v>
      </c>
      <c r="B29" s="21"/>
      <c r="C29" s="22"/>
      <c r="D29" s="22"/>
      <c r="E29" s="22"/>
      <c r="F29" s="23"/>
      <c r="G29" s="80">
        <f>SUM(G26:G28)</f>
        <v>150000</v>
      </c>
      <c r="H29" s="81">
        <f>SUM(H26:H28)</f>
        <v>250000</v>
      </c>
      <c r="I29" s="107">
        <f>SUM(I26:I28)</f>
        <v>100000</v>
      </c>
    </row>
    <row r="30" spans="1:9" ht="15" x14ac:dyDescent="0.2">
      <c r="A30" s="41">
        <v>562</v>
      </c>
      <c r="B30" s="83" t="s">
        <v>39</v>
      </c>
      <c r="C30" s="16"/>
      <c r="D30" s="16"/>
      <c r="E30" s="16"/>
      <c r="F30" s="17"/>
      <c r="G30" s="118">
        <v>0</v>
      </c>
      <c r="H30" s="119">
        <v>0</v>
      </c>
      <c r="I30" s="64">
        <f t="shared" si="2"/>
        <v>0</v>
      </c>
    </row>
    <row r="31" spans="1:9" ht="15" x14ac:dyDescent="0.2">
      <c r="A31" s="41">
        <v>563</v>
      </c>
      <c r="B31" s="83" t="s">
        <v>40</v>
      </c>
      <c r="C31" s="16"/>
      <c r="D31" s="16"/>
      <c r="E31" s="16"/>
      <c r="F31" s="17"/>
      <c r="G31" s="112">
        <v>0</v>
      </c>
      <c r="H31" s="113">
        <v>0</v>
      </c>
      <c r="I31" s="64">
        <f t="shared" si="2"/>
        <v>0</v>
      </c>
    </row>
    <row r="32" spans="1:9" ht="15.75" thickBot="1" x14ac:dyDescent="0.25">
      <c r="A32" s="61">
        <v>569</v>
      </c>
      <c r="B32" s="85" t="s">
        <v>83</v>
      </c>
      <c r="C32" s="14"/>
      <c r="D32" s="14"/>
      <c r="E32" s="14"/>
      <c r="F32" s="15"/>
      <c r="G32" s="110">
        <v>0</v>
      </c>
      <c r="H32" s="111">
        <v>0</v>
      </c>
      <c r="I32" s="64">
        <f t="shared" si="2"/>
        <v>0</v>
      </c>
    </row>
    <row r="33" spans="1:9" ht="16.5" thickBot="1" x14ac:dyDescent="0.3">
      <c r="A33" s="89" t="s">
        <v>82</v>
      </c>
      <c r="B33" s="25"/>
      <c r="C33" s="22"/>
      <c r="D33" s="22"/>
      <c r="E33" s="22"/>
      <c r="F33" s="23"/>
      <c r="G33" s="73">
        <f>SUM(G30:G32)</f>
        <v>0</v>
      </c>
      <c r="H33" s="74">
        <f>SUM(H30:H32)</f>
        <v>0</v>
      </c>
      <c r="I33" s="106">
        <f>SUM(I30:I32)</f>
        <v>0</v>
      </c>
    </row>
    <row r="34" spans="1:9" ht="15" x14ac:dyDescent="0.2">
      <c r="A34" s="271">
        <v>551</v>
      </c>
      <c r="B34" s="84" t="s">
        <v>42</v>
      </c>
      <c r="C34" s="55"/>
      <c r="D34" s="55"/>
      <c r="E34" s="55"/>
      <c r="F34" s="56"/>
      <c r="G34" s="114">
        <v>316399</v>
      </c>
      <c r="H34" s="115">
        <v>422814</v>
      </c>
      <c r="I34" s="64">
        <f t="shared" si="2"/>
        <v>106415</v>
      </c>
    </row>
    <row r="35" spans="1:9" ht="15" x14ac:dyDescent="0.2">
      <c r="A35" s="272"/>
      <c r="B35" s="82" t="s">
        <v>77</v>
      </c>
      <c r="C35" s="16"/>
      <c r="D35" s="16"/>
      <c r="E35" s="16"/>
      <c r="F35" s="17"/>
      <c r="G35" s="112">
        <v>0</v>
      </c>
      <c r="H35" s="113">
        <v>1322453</v>
      </c>
      <c r="I35" s="64">
        <f t="shared" si="2"/>
        <v>1322453</v>
      </c>
    </row>
    <row r="36" spans="1:9" ht="15" x14ac:dyDescent="0.2">
      <c r="A36" s="102" t="s">
        <v>84</v>
      </c>
      <c r="B36" s="82" t="s">
        <v>80</v>
      </c>
      <c r="C36" s="16"/>
      <c r="D36" s="16"/>
      <c r="E36" s="16"/>
      <c r="F36" s="17"/>
      <c r="G36" s="112">
        <v>0</v>
      </c>
      <c r="H36" s="113">
        <v>0</v>
      </c>
      <c r="I36" s="64">
        <f t="shared" si="2"/>
        <v>0</v>
      </c>
    </row>
    <row r="37" spans="1:9" ht="15" x14ac:dyDescent="0.2">
      <c r="A37" s="63">
        <v>555.55600000000004</v>
      </c>
      <c r="B37" s="82" t="s">
        <v>101</v>
      </c>
      <c r="C37" s="16"/>
      <c r="D37" s="16"/>
      <c r="E37" s="16"/>
      <c r="F37" s="17"/>
      <c r="G37" s="112">
        <v>0</v>
      </c>
      <c r="H37" s="113">
        <v>0</v>
      </c>
      <c r="I37" s="64">
        <f t="shared" si="2"/>
        <v>0</v>
      </c>
    </row>
    <row r="38" spans="1:9" ht="15" x14ac:dyDescent="0.2">
      <c r="A38" s="61">
        <v>557</v>
      </c>
      <c r="B38" s="82" t="s">
        <v>102</v>
      </c>
      <c r="C38" s="14"/>
      <c r="D38" s="14"/>
      <c r="E38" s="14"/>
      <c r="F38" s="15"/>
      <c r="G38" s="110">
        <v>0</v>
      </c>
      <c r="H38" s="111">
        <v>0</v>
      </c>
      <c r="I38" s="64">
        <f t="shared" si="2"/>
        <v>0</v>
      </c>
    </row>
    <row r="39" spans="1:9" ht="15.75" thickBot="1" x14ac:dyDescent="0.25">
      <c r="A39" s="103">
        <v>558</v>
      </c>
      <c r="B39" s="85" t="s">
        <v>103</v>
      </c>
      <c r="C39" s="104"/>
      <c r="D39" s="104"/>
      <c r="E39" s="104"/>
      <c r="F39" s="105"/>
      <c r="G39" s="120">
        <v>200000</v>
      </c>
      <c r="H39" s="121">
        <v>350000</v>
      </c>
      <c r="I39" s="64">
        <f t="shared" si="2"/>
        <v>150000</v>
      </c>
    </row>
    <row r="40" spans="1:9" ht="16.5" thickBot="1" x14ac:dyDescent="0.3">
      <c r="A40" s="88" t="s">
        <v>43</v>
      </c>
      <c r="B40" s="21"/>
      <c r="C40" s="22"/>
      <c r="D40" s="22"/>
      <c r="E40" s="22"/>
      <c r="F40" s="23"/>
      <c r="G40" s="73">
        <f>SUM(G34:G39)</f>
        <v>516399</v>
      </c>
      <c r="H40" s="79">
        <f>SUM(H34:H39)</f>
        <v>2095267</v>
      </c>
      <c r="I40" s="106">
        <f>SUM(I34:I39)</f>
        <v>1578868</v>
      </c>
    </row>
    <row r="41" spans="1:9" ht="15.75" thickBot="1" x14ac:dyDescent="0.25">
      <c r="A41" s="45">
        <v>591</v>
      </c>
      <c r="B41" s="13" t="s">
        <v>44</v>
      </c>
      <c r="C41" s="14"/>
      <c r="D41" s="14"/>
      <c r="E41" s="14"/>
      <c r="F41" s="15"/>
      <c r="G41" s="122">
        <v>0</v>
      </c>
      <c r="H41" s="111">
        <v>0</v>
      </c>
      <c r="I41" s="64">
        <f t="shared" si="2"/>
        <v>0</v>
      </c>
    </row>
    <row r="42" spans="1:9" ht="16.5" thickBot="1" x14ac:dyDescent="0.3">
      <c r="A42" s="88" t="s">
        <v>45</v>
      </c>
      <c r="B42" s="21"/>
      <c r="C42" s="22"/>
      <c r="D42" s="22"/>
      <c r="E42" s="22"/>
      <c r="F42" s="23"/>
      <c r="G42" s="73">
        <f>G41</f>
        <v>0</v>
      </c>
      <c r="H42" s="74">
        <f>H41</f>
        <v>0</v>
      </c>
      <c r="I42" s="106">
        <f>I41</f>
        <v>0</v>
      </c>
    </row>
    <row r="43" spans="1:9" ht="17.25" thickTop="1" thickBot="1" x14ac:dyDescent="0.3">
      <c r="A43" s="26" t="s">
        <v>46</v>
      </c>
      <c r="B43" s="27"/>
      <c r="C43" s="28"/>
      <c r="D43" s="28"/>
      <c r="E43" s="28"/>
      <c r="F43" s="29"/>
      <c r="G43" s="75">
        <f>G12+G17+G22+G25+G29+G33+G40+G42</f>
        <v>28790008</v>
      </c>
      <c r="H43" s="76">
        <f>H12+H17+H22+H25+H29+H33+H40+H42</f>
        <v>31490111</v>
      </c>
      <c r="I43" s="108">
        <f>I12+I17+I22+I25+I29+I33+I40+I42</f>
        <v>2700103</v>
      </c>
    </row>
    <row r="44" spans="1:9" ht="12.75" customHeight="1" thickTop="1" x14ac:dyDescent="0.2">
      <c r="A44" s="65" t="s">
        <v>88</v>
      </c>
      <c r="B44" s="290" t="s">
        <v>89</v>
      </c>
      <c r="C44" s="291"/>
      <c r="D44" s="291"/>
      <c r="E44" s="291"/>
      <c r="F44" s="292"/>
      <c r="G44" s="123">
        <v>3052609</v>
      </c>
      <c r="H44" s="124">
        <v>3145009</v>
      </c>
      <c r="I44" s="64">
        <f t="shared" ref="I44:I55" si="3">H44-G44</f>
        <v>92400</v>
      </c>
    </row>
    <row r="45" spans="1:9" x14ac:dyDescent="0.2">
      <c r="A45" s="46">
        <v>648</v>
      </c>
      <c r="B45" s="82" t="s">
        <v>92</v>
      </c>
      <c r="C45" s="90"/>
      <c r="D45" s="90"/>
      <c r="E45" s="90"/>
      <c r="F45" s="91"/>
      <c r="G45" s="112">
        <v>0</v>
      </c>
      <c r="H45" s="113">
        <v>165000</v>
      </c>
      <c r="I45" s="64">
        <f t="shared" si="3"/>
        <v>165000</v>
      </c>
    </row>
    <row r="46" spans="1:9" x14ac:dyDescent="0.2">
      <c r="A46" s="293">
        <v>672</v>
      </c>
      <c r="B46" s="92" t="s">
        <v>131</v>
      </c>
      <c r="C46" s="92"/>
      <c r="D46" s="92"/>
      <c r="E46" s="92"/>
      <c r="F46" s="93"/>
      <c r="G46" s="118">
        <v>20677607</v>
      </c>
      <c r="H46" s="119">
        <v>20677607</v>
      </c>
      <c r="I46" s="64">
        <f t="shared" si="3"/>
        <v>0</v>
      </c>
    </row>
    <row r="47" spans="1:9" x14ac:dyDescent="0.2">
      <c r="A47" s="293"/>
      <c r="B47" s="296" t="s">
        <v>136</v>
      </c>
      <c r="C47" s="297"/>
      <c r="D47" s="297"/>
      <c r="E47" s="297"/>
      <c r="F47" s="298"/>
      <c r="G47" s="118">
        <v>1244288</v>
      </c>
      <c r="H47" s="119">
        <v>1244288</v>
      </c>
      <c r="I47" s="64">
        <f t="shared" si="3"/>
        <v>0</v>
      </c>
    </row>
    <row r="48" spans="1:9" x14ac:dyDescent="0.2">
      <c r="A48" s="293"/>
      <c r="B48" s="296" t="s">
        <v>135</v>
      </c>
      <c r="C48" s="297"/>
      <c r="D48" s="297"/>
      <c r="E48" s="297"/>
      <c r="F48" s="298"/>
      <c r="G48" s="118">
        <v>269312</v>
      </c>
      <c r="H48" s="119">
        <v>269312</v>
      </c>
      <c r="I48" s="64">
        <f t="shared" si="3"/>
        <v>0</v>
      </c>
    </row>
    <row r="49" spans="1:9" x14ac:dyDescent="0.2">
      <c r="A49" s="293"/>
      <c r="B49" s="296" t="s">
        <v>134</v>
      </c>
      <c r="C49" s="297"/>
      <c r="D49" s="297"/>
      <c r="E49" s="297"/>
      <c r="F49" s="298"/>
      <c r="G49" s="118">
        <v>1678793</v>
      </c>
      <c r="H49" s="119">
        <v>1678793</v>
      </c>
      <c r="I49" s="64">
        <f t="shared" si="3"/>
        <v>0</v>
      </c>
    </row>
    <row r="50" spans="1:9" x14ac:dyDescent="0.2">
      <c r="A50" s="293"/>
      <c r="B50" s="296" t="s">
        <v>137</v>
      </c>
      <c r="C50" s="297"/>
      <c r="D50" s="297"/>
      <c r="E50" s="297"/>
      <c r="F50" s="298"/>
      <c r="G50" s="118">
        <v>0</v>
      </c>
      <c r="H50" s="119">
        <v>0</v>
      </c>
      <c r="I50" s="64">
        <f t="shared" si="3"/>
        <v>0</v>
      </c>
    </row>
    <row r="51" spans="1:9" x14ac:dyDescent="0.2">
      <c r="A51" s="293"/>
      <c r="B51" s="299" t="s">
        <v>138</v>
      </c>
      <c r="C51" s="297"/>
      <c r="D51" s="297"/>
      <c r="E51" s="297"/>
      <c r="F51" s="298"/>
      <c r="G51" s="118">
        <v>0</v>
      </c>
      <c r="H51" s="119">
        <v>0</v>
      </c>
      <c r="I51" s="64">
        <f t="shared" si="3"/>
        <v>0</v>
      </c>
    </row>
    <row r="52" spans="1:9" x14ac:dyDescent="0.2">
      <c r="A52" s="294"/>
      <c r="B52" s="90" t="s">
        <v>132</v>
      </c>
      <c r="C52" s="90"/>
      <c r="D52" s="90"/>
      <c r="E52" s="90"/>
      <c r="F52" s="91"/>
      <c r="G52" s="112">
        <v>316399</v>
      </c>
      <c r="H52" s="113">
        <v>1745267</v>
      </c>
      <c r="I52" s="64">
        <f t="shared" si="3"/>
        <v>1428868</v>
      </c>
    </row>
    <row r="53" spans="1:9" x14ac:dyDescent="0.2">
      <c r="A53" s="272"/>
      <c r="B53" s="217" t="s">
        <v>133</v>
      </c>
      <c r="C53" s="90"/>
      <c r="D53" s="90"/>
      <c r="E53" s="90"/>
      <c r="F53" s="91"/>
      <c r="G53" s="112">
        <v>1551000</v>
      </c>
      <c r="H53" s="113">
        <v>1551000</v>
      </c>
      <c r="I53" s="64">
        <f t="shared" si="3"/>
        <v>0</v>
      </c>
    </row>
    <row r="54" spans="1:9" x14ac:dyDescent="0.2">
      <c r="A54" s="58">
        <v>672</v>
      </c>
      <c r="B54" s="90" t="s">
        <v>93</v>
      </c>
      <c r="C54" s="90"/>
      <c r="D54" s="90"/>
      <c r="E54" s="90"/>
      <c r="F54" s="91"/>
      <c r="G54" s="118">
        <v>0</v>
      </c>
      <c r="H54" s="119">
        <v>150835</v>
      </c>
      <c r="I54" s="64">
        <f t="shared" si="3"/>
        <v>150835</v>
      </c>
    </row>
    <row r="55" spans="1:9" ht="13.5" thickBot="1" x14ac:dyDescent="0.25">
      <c r="A55" s="46" t="s">
        <v>90</v>
      </c>
      <c r="B55" s="90" t="s">
        <v>94</v>
      </c>
      <c r="C55" s="90"/>
      <c r="D55" s="90"/>
      <c r="E55" s="90"/>
      <c r="F55" s="91"/>
      <c r="G55" s="118">
        <v>0</v>
      </c>
      <c r="H55" s="119">
        <v>863000</v>
      </c>
      <c r="I55" s="64">
        <f t="shared" si="3"/>
        <v>863000</v>
      </c>
    </row>
    <row r="56" spans="1:9" ht="17.25" thickTop="1" thickBot="1" x14ac:dyDescent="0.3">
      <c r="A56" s="26" t="s">
        <v>47</v>
      </c>
      <c r="B56" s="27"/>
      <c r="C56" s="28"/>
      <c r="D56" s="28"/>
      <c r="E56" s="28"/>
      <c r="F56" s="29"/>
      <c r="G56" s="75">
        <f>SUM(G44:G55)</f>
        <v>28790008</v>
      </c>
      <c r="H56" s="76">
        <f>SUM(H44:H55)</f>
        <v>31490111</v>
      </c>
      <c r="I56" s="108">
        <f>SUM(I44:I55)</f>
        <v>2700103</v>
      </c>
    </row>
    <row r="57" spans="1:9" ht="16.5" thickTop="1" thickBot="1" x14ac:dyDescent="0.25">
      <c r="A57" s="66" t="s">
        <v>114</v>
      </c>
      <c r="B57" s="30"/>
      <c r="C57" s="31"/>
      <c r="D57" s="31"/>
      <c r="E57" s="31"/>
      <c r="F57" s="32"/>
      <c r="G57" s="77">
        <f>G56-G43</f>
        <v>0</v>
      </c>
      <c r="H57" s="78">
        <f>H56-H43</f>
        <v>0</v>
      </c>
      <c r="I57" s="109">
        <f>I56-I43</f>
        <v>0</v>
      </c>
    </row>
    <row r="58" spans="1:9" x14ac:dyDescent="0.2">
      <c r="A58" s="238" t="s">
        <v>154</v>
      </c>
      <c r="B58" s="239"/>
      <c r="C58" s="239"/>
      <c r="D58" s="239"/>
      <c r="E58" s="239"/>
      <c r="F58" s="239"/>
    </row>
    <row r="59" spans="1:9" ht="6.75" customHeight="1" x14ac:dyDescent="0.2">
      <c r="A59" s="39"/>
    </row>
    <row r="60" spans="1:9" x14ac:dyDescent="0.2">
      <c r="A60" s="289" t="s">
        <v>95</v>
      </c>
      <c r="B60" s="289"/>
      <c r="C60" s="295" t="str">
        <f>ÚVOD!B43</f>
        <v>Ing. Mirka Kolářová</v>
      </c>
      <c r="D60" s="295"/>
      <c r="E60" s="295"/>
      <c r="F60" s="60" t="s">
        <v>48</v>
      </c>
      <c r="G60" s="182">
        <v>45545</v>
      </c>
      <c r="H60" s="96" t="s">
        <v>0</v>
      </c>
      <c r="I60" s="204"/>
    </row>
    <row r="61" spans="1:9" x14ac:dyDescent="0.2">
      <c r="A61" s="289" t="s">
        <v>12</v>
      </c>
      <c r="B61" s="289"/>
      <c r="C61" s="295" t="s">
        <v>171</v>
      </c>
      <c r="D61" s="295"/>
      <c r="E61" s="295"/>
      <c r="F61" s="60" t="s">
        <v>49</v>
      </c>
      <c r="G61" s="182">
        <v>45545</v>
      </c>
      <c r="H61" s="96" t="s">
        <v>0</v>
      </c>
      <c r="I61" s="204"/>
    </row>
    <row r="62" spans="1:9" x14ac:dyDescent="0.2">
      <c r="A62" s="1"/>
      <c r="B62" s="95"/>
      <c r="C62" s="47"/>
      <c r="D62" s="47"/>
      <c r="E62" s="47"/>
      <c r="F62" s="47"/>
      <c r="G62" s="47"/>
      <c r="H62" s="95"/>
      <c r="I62" s="48"/>
    </row>
    <row r="63" spans="1:9" x14ac:dyDescent="0.2">
      <c r="A63" s="1"/>
      <c r="B63" s="1"/>
      <c r="C63" s="13"/>
      <c r="D63" s="13"/>
      <c r="E63" s="57"/>
      <c r="F63" s="57"/>
      <c r="G63" s="57"/>
      <c r="H63" s="13"/>
    </row>
    <row r="64" spans="1:9" x14ac:dyDescent="0.2">
      <c r="A64" s="1"/>
    </row>
  </sheetData>
  <mergeCells count="19">
    <mergeCell ref="A61:B61"/>
    <mergeCell ref="B44:F44"/>
    <mergeCell ref="A46:A53"/>
    <mergeCell ref="A60:B60"/>
    <mergeCell ref="C60:E60"/>
    <mergeCell ref="C61:E61"/>
    <mergeCell ref="B49:F49"/>
    <mergeCell ref="B50:F50"/>
    <mergeCell ref="B47:F47"/>
    <mergeCell ref="B48:F48"/>
    <mergeCell ref="B51:F51"/>
    <mergeCell ref="A1:I1"/>
    <mergeCell ref="I5:I7"/>
    <mergeCell ref="A34:A35"/>
    <mergeCell ref="A5:A7"/>
    <mergeCell ref="B5:F7"/>
    <mergeCell ref="C3:I3"/>
    <mergeCell ref="G5:G7"/>
    <mergeCell ref="H5:H7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3" orientation="portrait" r:id="rId1"/>
  <ignoredErrors>
    <ignoredError sqref="I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K53"/>
  <sheetViews>
    <sheetView zoomScaleNormal="100" workbookViewId="0">
      <selection activeCell="I45" sqref="I45"/>
    </sheetView>
  </sheetViews>
  <sheetFormatPr defaultRowHeight="12.75" x14ac:dyDescent="0.2"/>
  <cols>
    <col min="1" max="1" width="5.85546875" customWidth="1"/>
    <col min="2" max="2" width="13.85546875" customWidth="1"/>
    <col min="3" max="3" width="20" customWidth="1"/>
    <col min="4" max="4" width="16.140625" customWidth="1"/>
    <col min="5" max="5" width="14.28515625" customWidth="1"/>
    <col min="6" max="7" width="12.85546875" customWidth="1"/>
    <col min="8" max="8" width="12.5703125" customWidth="1"/>
    <col min="9" max="10" width="17.7109375" customWidth="1"/>
  </cols>
  <sheetData>
    <row r="1" spans="1:11" x14ac:dyDescent="0.2">
      <c r="A1" s="318" t="s">
        <v>140</v>
      </c>
      <c r="B1" s="318"/>
      <c r="C1" s="318"/>
      <c r="D1" s="318"/>
      <c r="E1" s="318"/>
      <c r="F1" s="318"/>
      <c r="G1" s="318"/>
      <c r="H1" s="127"/>
      <c r="I1" s="127"/>
      <c r="J1" s="127"/>
    </row>
    <row r="2" spans="1:11" ht="14.25" customHeight="1" x14ac:dyDescent="0.2">
      <c r="A2" s="312" t="s">
        <v>120</v>
      </c>
      <c r="B2" s="312"/>
      <c r="C2" s="312"/>
      <c r="D2" s="312"/>
      <c r="E2" s="312"/>
      <c r="F2" s="312"/>
      <c r="G2" s="312"/>
    </row>
    <row r="3" spans="1:11" x14ac:dyDescent="0.2">
      <c r="A3" s="324" t="s">
        <v>76</v>
      </c>
      <c r="B3" s="325"/>
      <c r="C3" s="312" t="str">
        <f>ÚVOD!B14</f>
        <v>Komunitní středisko KONTAKT Liberec s.r.o.</v>
      </c>
      <c r="D3" s="312"/>
      <c r="E3" s="312"/>
      <c r="F3" s="312"/>
      <c r="G3" s="312"/>
      <c r="H3" s="9"/>
      <c r="I3" s="9"/>
      <c r="J3" s="9"/>
    </row>
    <row r="4" spans="1:11" x14ac:dyDescent="0.2">
      <c r="A4" s="71"/>
      <c r="B4" s="72"/>
      <c r="C4" s="209"/>
      <c r="D4" s="70"/>
      <c r="E4" s="70"/>
      <c r="F4" s="70"/>
      <c r="G4" s="9"/>
      <c r="H4" s="9"/>
      <c r="I4" s="9"/>
      <c r="J4" s="9"/>
    </row>
    <row r="5" spans="1:11" ht="13.5" thickBot="1" x14ac:dyDescent="0.25">
      <c r="B5" s="52" t="s">
        <v>50</v>
      </c>
      <c r="C5" s="52"/>
      <c r="D5" s="52"/>
      <c r="E5" s="9"/>
      <c r="F5" s="9"/>
      <c r="G5" s="2" t="s">
        <v>129</v>
      </c>
      <c r="H5" s="9"/>
      <c r="I5" s="9"/>
      <c r="J5" s="9"/>
    </row>
    <row r="6" spans="1:11" ht="39.75" customHeight="1" thickBot="1" x14ac:dyDescent="0.25">
      <c r="A6" s="178" t="s">
        <v>91</v>
      </c>
      <c r="B6" s="326" t="s">
        <v>14</v>
      </c>
      <c r="C6" s="327"/>
      <c r="D6" s="327"/>
      <c r="E6" s="180" t="s">
        <v>122</v>
      </c>
      <c r="F6" s="181" t="s">
        <v>123</v>
      </c>
      <c r="G6" s="179" t="s">
        <v>124</v>
      </c>
      <c r="H6" s="2"/>
      <c r="I6" s="2"/>
      <c r="J6" s="1"/>
      <c r="K6" s="1"/>
    </row>
    <row r="7" spans="1:11" x14ac:dyDescent="0.2">
      <c r="A7" s="210"/>
      <c r="B7" s="300" t="s">
        <v>162</v>
      </c>
      <c r="C7" s="313"/>
      <c r="D7" s="314"/>
      <c r="E7" s="185">
        <v>30000</v>
      </c>
      <c r="F7" s="186"/>
      <c r="G7" s="187">
        <v>30000</v>
      </c>
      <c r="H7" s="2"/>
      <c r="I7" s="2"/>
      <c r="J7" s="1"/>
      <c r="K7" s="1"/>
    </row>
    <row r="8" spans="1:11" x14ac:dyDescent="0.2">
      <c r="A8" s="211"/>
      <c r="B8" s="300" t="s">
        <v>163</v>
      </c>
      <c r="C8" s="313"/>
      <c r="D8" s="314"/>
      <c r="E8" s="185">
        <v>25000</v>
      </c>
      <c r="F8" s="186"/>
      <c r="G8" s="187">
        <v>25000</v>
      </c>
      <c r="H8" s="2"/>
      <c r="I8" s="2"/>
      <c r="J8" s="1"/>
      <c r="K8" s="1"/>
    </row>
    <row r="9" spans="1:11" x14ac:dyDescent="0.2">
      <c r="A9" s="211"/>
      <c r="B9" s="300" t="s">
        <v>164</v>
      </c>
      <c r="C9" s="313"/>
      <c r="D9" s="314"/>
      <c r="E9" s="185">
        <v>182000</v>
      </c>
      <c r="F9" s="186"/>
      <c r="G9" s="187">
        <v>182000</v>
      </c>
      <c r="H9" s="2"/>
      <c r="I9" s="2"/>
      <c r="J9" s="1"/>
      <c r="K9" s="1"/>
    </row>
    <row r="10" spans="1:11" x14ac:dyDescent="0.2">
      <c r="A10" s="211"/>
      <c r="B10" s="300" t="s">
        <v>165</v>
      </c>
      <c r="C10" s="313"/>
      <c r="D10" s="314"/>
      <c r="E10" s="185">
        <v>25000</v>
      </c>
      <c r="F10" s="186"/>
      <c r="G10" s="187">
        <v>25000</v>
      </c>
      <c r="H10" s="2"/>
      <c r="I10" s="2"/>
      <c r="J10" s="1"/>
      <c r="K10" s="1"/>
    </row>
    <row r="11" spans="1:11" x14ac:dyDescent="0.2">
      <c r="A11" s="211"/>
      <c r="B11" s="300" t="s">
        <v>166</v>
      </c>
      <c r="C11" s="313"/>
      <c r="D11" s="314"/>
      <c r="E11" s="185">
        <v>20000</v>
      </c>
      <c r="F11" s="186"/>
      <c r="G11" s="187">
        <v>20000</v>
      </c>
      <c r="J11" s="1"/>
    </row>
    <row r="12" spans="1:11" x14ac:dyDescent="0.2">
      <c r="A12" s="211"/>
      <c r="B12" s="300" t="s">
        <v>167</v>
      </c>
      <c r="C12" s="313"/>
      <c r="D12" s="314"/>
      <c r="E12" s="185">
        <v>40000</v>
      </c>
      <c r="F12" s="186"/>
      <c r="G12" s="187">
        <v>40000</v>
      </c>
      <c r="J12" s="1"/>
    </row>
    <row r="13" spans="1:11" x14ac:dyDescent="0.2">
      <c r="A13" s="211"/>
      <c r="B13" s="300"/>
      <c r="C13" s="313"/>
      <c r="D13" s="314"/>
      <c r="E13" s="185"/>
      <c r="F13" s="186"/>
      <c r="G13" s="187">
        <f t="shared" ref="G13:G29" si="0">SUM(E13:F13)</f>
        <v>0</v>
      </c>
      <c r="J13" s="1"/>
    </row>
    <row r="14" spans="1:11" x14ac:dyDescent="0.2">
      <c r="A14" s="211"/>
      <c r="B14" s="300"/>
      <c r="C14" s="313"/>
      <c r="D14" s="314"/>
      <c r="E14" s="190"/>
      <c r="F14" s="191"/>
      <c r="G14" s="187">
        <f t="shared" si="0"/>
        <v>0</v>
      </c>
      <c r="H14" s="1"/>
      <c r="I14" s="1"/>
      <c r="J14" s="1"/>
    </row>
    <row r="15" spans="1:11" x14ac:dyDescent="0.2">
      <c r="A15" s="211"/>
      <c r="B15" s="315"/>
      <c r="C15" s="316"/>
      <c r="D15" s="317"/>
      <c r="E15" s="192"/>
      <c r="F15" s="193"/>
      <c r="G15" s="187">
        <f t="shared" si="0"/>
        <v>0</v>
      </c>
      <c r="H15" s="1"/>
      <c r="I15" s="1"/>
      <c r="J15" s="1"/>
    </row>
    <row r="16" spans="1:11" x14ac:dyDescent="0.2">
      <c r="A16" s="211"/>
      <c r="B16" s="300"/>
      <c r="C16" s="313"/>
      <c r="D16" s="314"/>
      <c r="E16" s="185"/>
      <c r="F16" s="186"/>
      <c r="G16" s="187">
        <f t="shared" si="0"/>
        <v>0</v>
      </c>
      <c r="H16" s="1"/>
      <c r="I16" s="1"/>
    </row>
    <row r="17" spans="1:10" x14ac:dyDescent="0.2">
      <c r="A17" s="211"/>
      <c r="B17" s="300"/>
      <c r="C17" s="313"/>
      <c r="D17" s="314"/>
      <c r="E17" s="185"/>
      <c r="F17" s="186"/>
      <c r="G17" s="187">
        <f t="shared" si="0"/>
        <v>0</v>
      </c>
      <c r="H17" s="1"/>
      <c r="I17" s="1"/>
    </row>
    <row r="18" spans="1:10" x14ac:dyDescent="0.2">
      <c r="A18" s="211"/>
      <c r="B18" s="300"/>
      <c r="C18" s="313"/>
      <c r="D18" s="314"/>
      <c r="E18" s="185"/>
      <c r="F18" s="186"/>
      <c r="G18" s="187">
        <f t="shared" si="0"/>
        <v>0</v>
      </c>
      <c r="H18" s="1"/>
      <c r="I18" s="1"/>
    </row>
    <row r="19" spans="1:10" x14ac:dyDescent="0.2">
      <c r="A19" s="211"/>
      <c r="B19" s="300"/>
      <c r="C19" s="313"/>
      <c r="D19" s="314"/>
      <c r="E19" s="185"/>
      <c r="F19" s="186"/>
      <c r="G19" s="187">
        <f t="shared" si="0"/>
        <v>0</v>
      </c>
      <c r="H19" s="1"/>
      <c r="I19" s="1"/>
    </row>
    <row r="20" spans="1:10" x14ac:dyDescent="0.2">
      <c r="A20" s="211"/>
      <c r="B20" s="300"/>
      <c r="C20" s="313"/>
      <c r="D20" s="314"/>
      <c r="E20" s="185"/>
      <c r="F20" s="186"/>
      <c r="G20" s="187">
        <f t="shared" si="0"/>
        <v>0</v>
      </c>
      <c r="H20" s="1"/>
      <c r="I20" s="1"/>
    </row>
    <row r="21" spans="1:10" x14ac:dyDescent="0.2">
      <c r="A21" s="211"/>
      <c r="B21" s="300"/>
      <c r="C21" s="313"/>
      <c r="D21" s="314"/>
      <c r="E21" s="185"/>
      <c r="F21" s="186"/>
      <c r="G21" s="187">
        <f t="shared" si="0"/>
        <v>0</v>
      </c>
      <c r="H21" s="1"/>
      <c r="I21" s="1"/>
      <c r="J21" s="1"/>
    </row>
    <row r="22" spans="1:10" x14ac:dyDescent="0.2">
      <c r="A22" s="211"/>
      <c r="B22" s="300"/>
      <c r="C22" s="313"/>
      <c r="D22" s="314"/>
      <c r="E22" s="185"/>
      <c r="F22" s="186"/>
      <c r="G22" s="187">
        <f t="shared" si="0"/>
        <v>0</v>
      </c>
      <c r="H22" s="1"/>
      <c r="I22" s="1"/>
      <c r="J22" s="1"/>
    </row>
    <row r="23" spans="1:10" x14ac:dyDescent="0.2">
      <c r="A23" s="211"/>
      <c r="B23" s="300"/>
      <c r="C23" s="313"/>
      <c r="D23" s="314"/>
      <c r="E23" s="190"/>
      <c r="F23" s="191"/>
      <c r="G23" s="187">
        <f t="shared" si="0"/>
        <v>0</v>
      </c>
      <c r="H23" s="1"/>
      <c r="I23" s="1"/>
      <c r="J23" s="1"/>
    </row>
    <row r="24" spans="1:10" x14ac:dyDescent="0.2">
      <c r="A24" s="211"/>
      <c r="B24" s="315"/>
      <c r="C24" s="316"/>
      <c r="D24" s="317"/>
      <c r="E24" s="192"/>
      <c r="F24" s="193"/>
      <c r="G24" s="187">
        <f t="shared" si="0"/>
        <v>0</v>
      </c>
      <c r="H24" s="1"/>
      <c r="I24" s="1"/>
      <c r="J24" s="1"/>
    </row>
    <row r="25" spans="1:10" x14ac:dyDescent="0.2">
      <c r="A25" s="211"/>
      <c r="B25" s="315"/>
      <c r="C25" s="316"/>
      <c r="D25" s="317"/>
      <c r="E25" s="192"/>
      <c r="F25" s="193"/>
      <c r="G25" s="187">
        <f t="shared" si="0"/>
        <v>0</v>
      </c>
      <c r="H25" s="1"/>
      <c r="I25" s="1"/>
      <c r="J25" s="1"/>
    </row>
    <row r="26" spans="1:10" x14ac:dyDescent="0.2">
      <c r="A26" s="211"/>
      <c r="B26" s="315"/>
      <c r="C26" s="316"/>
      <c r="D26" s="317"/>
      <c r="E26" s="192"/>
      <c r="F26" s="193"/>
      <c r="G26" s="187">
        <f t="shared" si="0"/>
        <v>0</v>
      </c>
      <c r="H26" s="1"/>
      <c r="I26" s="1"/>
      <c r="J26" s="1"/>
    </row>
    <row r="27" spans="1:10" x14ac:dyDescent="0.2">
      <c r="A27" s="211"/>
      <c r="B27" s="315"/>
      <c r="C27" s="316"/>
      <c r="D27" s="317"/>
      <c r="E27" s="192"/>
      <c r="F27" s="193"/>
      <c r="G27" s="187">
        <f t="shared" si="0"/>
        <v>0</v>
      </c>
      <c r="H27" s="1"/>
      <c r="I27" s="1"/>
      <c r="J27" s="1"/>
    </row>
    <row r="28" spans="1:10" x14ac:dyDescent="0.2">
      <c r="A28" s="212"/>
      <c r="B28" s="315"/>
      <c r="C28" s="316"/>
      <c r="D28" s="317"/>
      <c r="E28" s="192"/>
      <c r="F28" s="193"/>
      <c r="G28" s="187">
        <f t="shared" si="0"/>
        <v>0</v>
      </c>
    </row>
    <row r="29" spans="1:10" ht="13.5" thickBot="1" x14ac:dyDescent="0.25">
      <c r="A29" s="213"/>
      <c r="B29" s="315"/>
      <c r="C29" s="316"/>
      <c r="D29" s="317"/>
      <c r="E29" s="192"/>
      <c r="F29" s="193"/>
      <c r="G29" s="187">
        <f t="shared" si="0"/>
        <v>0</v>
      </c>
    </row>
    <row r="30" spans="1:10" ht="13.5" thickBot="1" x14ac:dyDescent="0.25">
      <c r="A30" s="11"/>
      <c r="B30" s="306" t="s">
        <v>121</v>
      </c>
      <c r="C30" s="307"/>
      <c r="D30" s="307"/>
      <c r="E30" s="307"/>
      <c r="F30" s="308"/>
      <c r="G30" s="195">
        <f>SUM(G7:G29)</f>
        <v>322000</v>
      </c>
    </row>
    <row r="31" spans="1:10" x14ac:dyDescent="0.2">
      <c r="A31" s="1"/>
      <c r="B31" s="49"/>
      <c r="C31" s="49"/>
      <c r="D31" s="49"/>
      <c r="E31" s="50"/>
      <c r="F31" s="50"/>
      <c r="G31" s="50"/>
    </row>
    <row r="32" spans="1:10" ht="13.5" thickBot="1" x14ac:dyDescent="0.25">
      <c r="A32" s="1"/>
      <c r="B32" s="52" t="s">
        <v>51</v>
      </c>
      <c r="C32" s="52"/>
      <c r="D32" s="52"/>
      <c r="E32" s="50"/>
      <c r="F32" s="50"/>
      <c r="G32" s="2" t="s">
        <v>129</v>
      </c>
    </row>
    <row r="33" spans="1:9" ht="12" customHeight="1" x14ac:dyDescent="0.2">
      <c r="A33" s="322" t="s">
        <v>91</v>
      </c>
      <c r="B33" s="328" t="s">
        <v>52</v>
      </c>
      <c r="C33" s="329"/>
      <c r="D33" s="329"/>
      <c r="E33" s="329"/>
      <c r="F33" s="330"/>
      <c r="G33" s="320" t="s">
        <v>123</v>
      </c>
    </row>
    <row r="34" spans="1:9" ht="24" customHeight="1" thickBot="1" x14ac:dyDescent="0.25">
      <c r="A34" s="323"/>
      <c r="B34" s="331"/>
      <c r="C34" s="332"/>
      <c r="D34" s="332"/>
      <c r="E34" s="332"/>
      <c r="F34" s="333"/>
      <c r="G34" s="321"/>
    </row>
    <row r="35" spans="1:9" x14ac:dyDescent="0.2">
      <c r="A35" s="214"/>
      <c r="B35" s="309"/>
      <c r="C35" s="310"/>
      <c r="D35" s="310"/>
      <c r="E35" s="310"/>
      <c r="F35" s="311"/>
      <c r="G35" s="187"/>
    </row>
    <row r="36" spans="1:9" x14ac:dyDescent="0.2">
      <c r="A36" s="212"/>
      <c r="B36" s="300"/>
      <c r="C36" s="301"/>
      <c r="D36" s="301"/>
      <c r="E36" s="301"/>
      <c r="F36" s="302"/>
      <c r="G36" s="188"/>
    </row>
    <row r="37" spans="1:9" x14ac:dyDescent="0.2">
      <c r="A37" s="212"/>
      <c r="B37" s="300"/>
      <c r="C37" s="301"/>
      <c r="D37" s="301"/>
      <c r="E37" s="301"/>
      <c r="F37" s="302"/>
      <c r="G37" s="188"/>
    </row>
    <row r="38" spans="1:9" x14ac:dyDescent="0.2">
      <c r="A38" s="212"/>
      <c r="B38" s="300"/>
      <c r="C38" s="301"/>
      <c r="D38" s="301"/>
      <c r="E38" s="301"/>
      <c r="F38" s="302"/>
      <c r="G38" s="188"/>
    </row>
    <row r="39" spans="1:9" x14ac:dyDescent="0.2">
      <c r="A39" s="212"/>
      <c r="B39" s="300"/>
      <c r="C39" s="301"/>
      <c r="D39" s="301"/>
      <c r="E39" s="301"/>
      <c r="F39" s="302"/>
      <c r="G39" s="188"/>
    </row>
    <row r="40" spans="1:9" x14ac:dyDescent="0.2">
      <c r="A40" s="212"/>
      <c r="B40" s="300"/>
      <c r="C40" s="301"/>
      <c r="D40" s="301"/>
      <c r="E40" s="301"/>
      <c r="F40" s="302"/>
      <c r="G40" s="188"/>
    </row>
    <row r="41" spans="1:9" x14ac:dyDescent="0.2">
      <c r="A41" s="212"/>
      <c r="B41" s="300"/>
      <c r="C41" s="301"/>
      <c r="D41" s="301"/>
      <c r="E41" s="301"/>
      <c r="F41" s="302"/>
      <c r="G41" s="188"/>
    </row>
    <row r="42" spans="1:9" x14ac:dyDescent="0.2">
      <c r="A42" s="212"/>
      <c r="B42" s="300"/>
      <c r="C42" s="301"/>
      <c r="D42" s="301"/>
      <c r="E42" s="301"/>
      <c r="F42" s="302"/>
      <c r="G42" s="188"/>
    </row>
    <row r="43" spans="1:9" x14ac:dyDescent="0.2">
      <c r="A43" s="215"/>
      <c r="B43" s="300"/>
      <c r="C43" s="301"/>
      <c r="D43" s="301"/>
      <c r="E43" s="301"/>
      <c r="F43" s="302"/>
      <c r="G43" s="188"/>
    </row>
    <row r="44" spans="1:9" ht="13.5" thickBot="1" x14ac:dyDescent="0.25">
      <c r="A44" s="216"/>
      <c r="B44" s="303"/>
      <c r="C44" s="304"/>
      <c r="D44" s="304"/>
      <c r="E44" s="304"/>
      <c r="F44" s="305"/>
      <c r="G44" s="194"/>
    </row>
    <row r="45" spans="1:9" ht="13.5" thickBot="1" x14ac:dyDescent="0.25">
      <c r="A45" s="51"/>
      <c r="B45" s="306" t="s">
        <v>124</v>
      </c>
      <c r="C45" s="307"/>
      <c r="D45" s="307"/>
      <c r="E45" s="307"/>
      <c r="F45" s="308"/>
      <c r="G45" s="196">
        <f>SUM(G35:G44)</f>
        <v>0</v>
      </c>
    </row>
    <row r="46" spans="1:9" x14ac:dyDescent="0.2">
      <c r="B46" s="1"/>
      <c r="C46" s="1"/>
      <c r="D46" s="1"/>
      <c r="E46" s="1"/>
      <c r="F46" s="1"/>
      <c r="G46" s="1"/>
    </row>
    <row r="47" spans="1:9" x14ac:dyDescent="0.2">
      <c r="A47" s="289" t="s">
        <v>95</v>
      </c>
      <c r="B47" s="289"/>
      <c r="C47" s="67" t="str">
        <f>ÚVOD!B43</f>
        <v>Ing. Mirka Kolářová</v>
      </c>
      <c r="D47" s="60" t="s">
        <v>48</v>
      </c>
      <c r="E47" s="242">
        <f>ÚVOD!B44</f>
        <v>45545</v>
      </c>
      <c r="F47" s="60" t="s">
        <v>0</v>
      </c>
      <c r="G47" s="184"/>
      <c r="H47" s="60"/>
      <c r="I47" s="59"/>
    </row>
    <row r="48" spans="1:9" x14ac:dyDescent="0.2">
      <c r="A48" s="289" t="s">
        <v>12</v>
      </c>
      <c r="B48" s="289"/>
      <c r="C48" s="68" t="s">
        <v>171</v>
      </c>
      <c r="D48" s="60" t="s">
        <v>49</v>
      </c>
      <c r="E48" s="183">
        <v>45545</v>
      </c>
      <c r="F48" s="60" t="s">
        <v>0</v>
      </c>
      <c r="G48" s="184"/>
      <c r="H48" s="60"/>
      <c r="I48" s="59"/>
    </row>
    <row r="49" spans="1:7" x14ac:dyDescent="0.2">
      <c r="A49" s="94"/>
      <c r="B49" s="1"/>
      <c r="C49" s="1"/>
      <c r="D49" s="1"/>
      <c r="E49" s="1"/>
      <c r="F49" s="94"/>
      <c r="G49" s="1"/>
    </row>
    <row r="50" spans="1:7" x14ac:dyDescent="0.2">
      <c r="A50" s="10" t="s">
        <v>15</v>
      </c>
      <c r="B50" s="10"/>
      <c r="C50" s="10"/>
      <c r="D50" s="10"/>
      <c r="E50" s="1"/>
    </row>
    <row r="51" spans="1:7" x14ac:dyDescent="0.2">
      <c r="A51" s="10" t="s">
        <v>53</v>
      </c>
      <c r="B51" s="10"/>
      <c r="C51" s="10"/>
      <c r="D51" s="10"/>
      <c r="E51" s="1"/>
    </row>
    <row r="52" spans="1:7" x14ac:dyDescent="0.2">
      <c r="A52" s="10"/>
      <c r="B52" s="10"/>
      <c r="C52" s="10"/>
      <c r="D52" s="10"/>
    </row>
    <row r="53" spans="1:7" x14ac:dyDescent="0.2">
      <c r="A53" s="319"/>
      <c r="B53" s="319"/>
      <c r="C53" s="10"/>
      <c r="D53" s="10"/>
    </row>
  </sheetData>
  <mergeCells count="46">
    <mergeCell ref="A53:B53"/>
    <mergeCell ref="G33:G34"/>
    <mergeCell ref="A33:A34"/>
    <mergeCell ref="B29:D29"/>
    <mergeCell ref="C3:G3"/>
    <mergeCell ref="A3:B3"/>
    <mergeCell ref="A48:B48"/>
    <mergeCell ref="B6:D6"/>
    <mergeCell ref="A47:B47"/>
    <mergeCell ref="B28:D28"/>
    <mergeCell ref="B33:F34"/>
    <mergeCell ref="B13:D13"/>
    <mergeCell ref="B14:D14"/>
    <mergeCell ref="B23:D23"/>
    <mergeCell ref="B24:D24"/>
    <mergeCell ref="B25:D25"/>
    <mergeCell ref="A1:G1"/>
    <mergeCell ref="B20:D20"/>
    <mergeCell ref="B21:D21"/>
    <mergeCell ref="B26:D26"/>
    <mergeCell ref="B27:D27"/>
    <mergeCell ref="B35:F35"/>
    <mergeCell ref="B30:F30"/>
    <mergeCell ref="B36:F36"/>
    <mergeCell ref="A2:G2"/>
    <mergeCell ref="B17:D17"/>
    <mergeCell ref="B18:D18"/>
    <mergeCell ref="B19:D19"/>
    <mergeCell ref="B22:D22"/>
    <mergeCell ref="B12:D12"/>
    <mergeCell ref="B7:D7"/>
    <mergeCell ref="B8:D8"/>
    <mergeCell ref="B9:D9"/>
    <mergeCell ref="B10:D10"/>
    <mergeCell ref="B11:D11"/>
    <mergeCell ref="B15:D15"/>
    <mergeCell ref="B16:D16"/>
    <mergeCell ref="B37:F37"/>
    <mergeCell ref="B38:F38"/>
    <mergeCell ref="B44:F44"/>
    <mergeCell ref="B45:F45"/>
    <mergeCell ref="B39:F39"/>
    <mergeCell ref="B40:F40"/>
    <mergeCell ref="B41:F41"/>
    <mergeCell ref="B42:F42"/>
    <mergeCell ref="B43:F43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3"/>
  <sheetViews>
    <sheetView workbookViewId="0">
      <selection activeCell="J48" sqref="J48"/>
    </sheetView>
  </sheetViews>
  <sheetFormatPr defaultRowHeight="12.75" x14ac:dyDescent="0.2"/>
  <cols>
    <col min="1" max="1" width="5.85546875" customWidth="1"/>
    <col min="2" max="2" width="9.42578125" customWidth="1"/>
    <col min="3" max="3" width="29.140625" customWidth="1"/>
    <col min="4" max="4" width="7" customWidth="1"/>
    <col min="5" max="5" width="11.140625" customWidth="1"/>
    <col min="6" max="6" width="8" customWidth="1"/>
    <col min="7" max="7" width="18.42578125" customWidth="1"/>
    <col min="8" max="8" width="12.5703125" customWidth="1"/>
    <col min="9" max="10" width="17.7109375" customWidth="1"/>
  </cols>
  <sheetData>
    <row r="1" spans="1:11" x14ac:dyDescent="0.2">
      <c r="A1" s="318" t="s">
        <v>141</v>
      </c>
      <c r="B1" s="318"/>
      <c r="C1" s="318"/>
      <c r="D1" s="318"/>
      <c r="E1" s="318"/>
      <c r="F1" s="318"/>
      <c r="G1" s="318"/>
      <c r="H1" s="127"/>
      <c r="I1" s="127"/>
      <c r="J1" s="127"/>
    </row>
    <row r="2" spans="1:11" ht="14.25" customHeight="1" x14ac:dyDescent="0.2">
      <c r="A2" s="312" t="s">
        <v>125</v>
      </c>
      <c r="B2" s="312"/>
      <c r="C2" s="312"/>
      <c r="D2" s="312"/>
      <c r="E2" s="312"/>
      <c r="F2" s="312"/>
      <c r="G2" s="312"/>
    </row>
    <row r="3" spans="1:11" ht="14.25" customHeight="1" x14ac:dyDescent="0.2">
      <c r="A3" s="337" t="s">
        <v>128</v>
      </c>
      <c r="B3" s="338"/>
      <c r="C3" s="338"/>
      <c r="D3" s="338"/>
      <c r="E3" s="338"/>
      <c r="F3" s="338"/>
      <c r="G3" s="338"/>
    </row>
    <row r="4" spans="1:11" x14ac:dyDescent="0.2">
      <c r="A4" s="324" t="s">
        <v>76</v>
      </c>
      <c r="B4" s="325"/>
      <c r="C4" s="312" t="str">
        <f>ÚVOD!B14</f>
        <v>Komunitní středisko KONTAKT Liberec s.r.o.</v>
      </c>
      <c r="D4" s="312"/>
      <c r="E4" s="312"/>
      <c r="F4" s="312"/>
      <c r="G4" s="312"/>
      <c r="H4" s="9"/>
      <c r="I4" s="9"/>
      <c r="J4" s="9"/>
    </row>
    <row r="5" spans="1:11" x14ac:dyDescent="0.2">
      <c r="A5" s="71"/>
      <c r="B5" s="72"/>
      <c r="C5" s="69"/>
      <c r="D5" s="70"/>
      <c r="E5" s="70"/>
      <c r="F5" s="70"/>
      <c r="G5" s="9"/>
      <c r="H5" s="9"/>
      <c r="I5" s="9"/>
      <c r="J5" s="9"/>
    </row>
    <row r="6" spans="1:11" ht="13.5" thickBot="1" x14ac:dyDescent="0.25">
      <c r="B6" s="52" t="s">
        <v>50</v>
      </c>
      <c r="C6" s="52"/>
      <c r="D6" s="52"/>
      <c r="E6" s="9"/>
      <c r="F6" s="9"/>
      <c r="G6" s="2" t="s">
        <v>129</v>
      </c>
      <c r="H6" s="9"/>
      <c r="I6" s="9"/>
      <c r="J6" s="9"/>
    </row>
    <row r="7" spans="1:11" ht="39.75" customHeight="1" thickBot="1" x14ac:dyDescent="0.25">
      <c r="A7" s="178" t="s">
        <v>91</v>
      </c>
      <c r="B7" s="326" t="s">
        <v>127</v>
      </c>
      <c r="C7" s="327"/>
      <c r="D7" s="327"/>
      <c r="E7" s="327"/>
      <c r="F7" s="342"/>
      <c r="G7" s="179" t="s">
        <v>126</v>
      </c>
      <c r="H7" s="2"/>
      <c r="I7" s="2"/>
      <c r="J7" s="1"/>
      <c r="K7" s="1"/>
    </row>
    <row r="8" spans="1:11" x14ac:dyDescent="0.2">
      <c r="A8" s="210"/>
      <c r="B8" s="343"/>
      <c r="C8" s="344"/>
      <c r="D8" s="344"/>
      <c r="E8" s="344"/>
      <c r="F8" s="345"/>
      <c r="G8" s="187"/>
      <c r="H8" s="2"/>
      <c r="I8" s="2"/>
      <c r="J8" s="1"/>
      <c r="K8" s="1"/>
    </row>
    <row r="9" spans="1:11" x14ac:dyDescent="0.2">
      <c r="A9" s="211"/>
      <c r="B9" s="339"/>
      <c r="C9" s="340"/>
      <c r="D9" s="340"/>
      <c r="E9" s="340"/>
      <c r="F9" s="341"/>
      <c r="G9" s="188"/>
      <c r="H9" s="2"/>
      <c r="I9" s="2"/>
      <c r="J9" s="1"/>
      <c r="K9" s="1"/>
    </row>
    <row r="10" spans="1:11" x14ac:dyDescent="0.2">
      <c r="A10" s="211"/>
      <c r="B10" s="339"/>
      <c r="C10" s="340"/>
      <c r="D10" s="340"/>
      <c r="E10" s="340"/>
      <c r="F10" s="341"/>
      <c r="G10" s="188"/>
      <c r="H10" s="2"/>
      <c r="I10" s="2"/>
      <c r="J10" s="1"/>
      <c r="K10" s="1"/>
    </row>
    <row r="11" spans="1:11" x14ac:dyDescent="0.2">
      <c r="A11" s="211"/>
      <c r="B11" s="339"/>
      <c r="C11" s="340"/>
      <c r="D11" s="340"/>
      <c r="E11" s="340"/>
      <c r="F11" s="341"/>
      <c r="G11" s="188"/>
      <c r="H11" s="2"/>
      <c r="I11" s="2"/>
      <c r="J11" s="1"/>
      <c r="K11" s="1"/>
    </row>
    <row r="12" spans="1:11" x14ac:dyDescent="0.2">
      <c r="A12" s="211"/>
      <c r="B12" s="339"/>
      <c r="C12" s="340"/>
      <c r="D12" s="340"/>
      <c r="E12" s="340"/>
      <c r="F12" s="341"/>
      <c r="G12" s="188"/>
      <c r="J12" s="1"/>
    </row>
    <row r="13" spans="1:11" x14ac:dyDescent="0.2">
      <c r="A13" s="211"/>
      <c r="B13" s="339"/>
      <c r="C13" s="340"/>
      <c r="D13" s="340"/>
      <c r="E13" s="340"/>
      <c r="F13" s="341"/>
      <c r="G13" s="188"/>
      <c r="J13" s="1"/>
    </row>
    <row r="14" spans="1:11" x14ac:dyDescent="0.2">
      <c r="A14" s="211"/>
      <c r="B14" s="339"/>
      <c r="C14" s="340"/>
      <c r="D14" s="340"/>
      <c r="E14" s="340"/>
      <c r="F14" s="341"/>
      <c r="G14" s="188"/>
      <c r="J14" s="1"/>
    </row>
    <row r="15" spans="1:11" x14ac:dyDescent="0.2">
      <c r="A15" s="211"/>
      <c r="B15" s="339"/>
      <c r="C15" s="340"/>
      <c r="D15" s="340"/>
      <c r="E15" s="340"/>
      <c r="F15" s="341"/>
      <c r="G15" s="188"/>
      <c r="H15" s="1"/>
      <c r="I15" s="1"/>
      <c r="J15" s="1"/>
    </row>
    <row r="16" spans="1:11" x14ac:dyDescent="0.2">
      <c r="A16" s="211"/>
      <c r="B16" s="339"/>
      <c r="C16" s="340"/>
      <c r="D16" s="340"/>
      <c r="E16" s="340"/>
      <c r="F16" s="341"/>
      <c r="G16" s="188"/>
      <c r="H16" s="1"/>
      <c r="I16" s="1"/>
      <c r="J16" s="1"/>
    </row>
    <row r="17" spans="1:10" x14ac:dyDescent="0.2">
      <c r="A17" s="211"/>
      <c r="B17" s="339"/>
      <c r="C17" s="340"/>
      <c r="D17" s="340"/>
      <c r="E17" s="340"/>
      <c r="F17" s="341"/>
      <c r="G17" s="188"/>
      <c r="H17" s="1"/>
      <c r="I17" s="1"/>
    </row>
    <row r="18" spans="1:10" x14ac:dyDescent="0.2">
      <c r="A18" s="211"/>
      <c r="B18" s="339"/>
      <c r="C18" s="340"/>
      <c r="D18" s="340"/>
      <c r="E18" s="340"/>
      <c r="F18" s="341"/>
      <c r="G18" s="188"/>
      <c r="H18" s="1"/>
      <c r="I18" s="1"/>
    </row>
    <row r="19" spans="1:10" x14ac:dyDescent="0.2">
      <c r="A19" s="211"/>
      <c r="B19" s="339"/>
      <c r="C19" s="340"/>
      <c r="D19" s="340"/>
      <c r="E19" s="340"/>
      <c r="F19" s="341"/>
      <c r="G19" s="188"/>
      <c r="H19" s="1"/>
      <c r="I19" s="1"/>
    </row>
    <row r="20" spans="1:10" x14ac:dyDescent="0.2">
      <c r="A20" s="211"/>
      <c r="B20" s="339"/>
      <c r="C20" s="340"/>
      <c r="D20" s="340"/>
      <c r="E20" s="340"/>
      <c r="F20" s="341"/>
      <c r="G20" s="188"/>
      <c r="H20" s="1"/>
      <c r="I20" s="1"/>
    </row>
    <row r="21" spans="1:10" x14ac:dyDescent="0.2">
      <c r="A21" s="211"/>
      <c r="B21" s="339"/>
      <c r="C21" s="340"/>
      <c r="D21" s="340"/>
      <c r="E21" s="340"/>
      <c r="F21" s="341"/>
      <c r="G21" s="188"/>
      <c r="H21" s="1"/>
      <c r="I21" s="1"/>
    </row>
    <row r="22" spans="1:10" x14ac:dyDescent="0.2">
      <c r="A22" s="211"/>
      <c r="B22" s="339"/>
      <c r="C22" s="340"/>
      <c r="D22" s="340"/>
      <c r="E22" s="340"/>
      <c r="F22" s="341"/>
      <c r="G22" s="188"/>
      <c r="H22" s="1"/>
      <c r="I22" s="1"/>
      <c r="J22" s="1"/>
    </row>
    <row r="23" spans="1:10" x14ac:dyDescent="0.2">
      <c r="A23" s="211"/>
      <c r="B23" s="339"/>
      <c r="C23" s="340"/>
      <c r="D23" s="340"/>
      <c r="E23" s="340"/>
      <c r="F23" s="341"/>
      <c r="G23" s="188"/>
      <c r="H23" s="1"/>
      <c r="I23" s="1"/>
      <c r="J23" s="1"/>
    </row>
    <row r="24" spans="1:10" x14ac:dyDescent="0.2">
      <c r="A24" s="211"/>
      <c r="B24" s="339"/>
      <c r="C24" s="340"/>
      <c r="D24" s="340"/>
      <c r="E24" s="340"/>
      <c r="F24" s="341"/>
      <c r="G24" s="188"/>
      <c r="H24" s="1"/>
      <c r="I24" s="1"/>
      <c r="J24" s="1"/>
    </row>
    <row r="25" spans="1:10" x14ac:dyDescent="0.2">
      <c r="A25" s="211"/>
      <c r="B25" s="339"/>
      <c r="C25" s="340"/>
      <c r="D25" s="340"/>
      <c r="E25" s="340"/>
      <c r="F25" s="341"/>
      <c r="G25" s="188"/>
      <c r="H25" s="1"/>
      <c r="I25" s="1"/>
      <c r="J25" s="1"/>
    </row>
    <row r="26" spans="1:10" x14ac:dyDescent="0.2">
      <c r="A26" s="211"/>
      <c r="B26" s="339"/>
      <c r="C26" s="340"/>
      <c r="D26" s="340"/>
      <c r="E26" s="340"/>
      <c r="F26" s="341"/>
      <c r="G26" s="188"/>
      <c r="H26" s="1"/>
      <c r="I26" s="1"/>
      <c r="J26" s="1"/>
    </row>
    <row r="27" spans="1:10" x14ac:dyDescent="0.2">
      <c r="A27" s="211"/>
      <c r="B27" s="339"/>
      <c r="C27" s="340"/>
      <c r="D27" s="340"/>
      <c r="E27" s="340"/>
      <c r="F27" s="341"/>
      <c r="G27" s="188"/>
      <c r="H27" s="1"/>
      <c r="I27" s="1"/>
      <c r="J27" s="1"/>
    </row>
    <row r="28" spans="1:10" x14ac:dyDescent="0.2">
      <c r="A28" s="211"/>
      <c r="B28" s="339"/>
      <c r="C28" s="340"/>
      <c r="D28" s="340"/>
      <c r="E28" s="340"/>
      <c r="F28" s="341"/>
      <c r="G28" s="188"/>
      <c r="H28" s="1"/>
      <c r="I28" s="1"/>
      <c r="J28" s="1"/>
    </row>
    <row r="29" spans="1:10" x14ac:dyDescent="0.2">
      <c r="A29" s="212"/>
      <c r="B29" s="339"/>
      <c r="C29" s="340"/>
      <c r="D29" s="340"/>
      <c r="E29" s="340"/>
      <c r="F29" s="341"/>
      <c r="G29" s="188"/>
    </row>
    <row r="30" spans="1:10" ht="13.5" thickBot="1" x14ac:dyDescent="0.25">
      <c r="A30" s="213"/>
      <c r="B30" s="334"/>
      <c r="C30" s="335"/>
      <c r="D30" s="335"/>
      <c r="E30" s="335"/>
      <c r="F30" s="336"/>
      <c r="G30" s="189"/>
    </row>
    <row r="31" spans="1:10" ht="13.5" thickBot="1" x14ac:dyDescent="0.25">
      <c r="A31" s="11"/>
      <c r="B31" s="306" t="s">
        <v>121</v>
      </c>
      <c r="C31" s="307"/>
      <c r="D31" s="307"/>
      <c r="E31" s="307"/>
      <c r="F31" s="308"/>
      <c r="G31" s="195">
        <f>SUM(G8:G30)</f>
        <v>0</v>
      </c>
    </row>
    <row r="32" spans="1:10" x14ac:dyDescent="0.2">
      <c r="A32" s="1"/>
      <c r="B32" s="49"/>
      <c r="C32" s="49"/>
      <c r="D32" s="49"/>
      <c r="E32" s="50"/>
      <c r="F32" s="50"/>
      <c r="G32" s="50"/>
    </row>
    <row r="33" spans="1:9" ht="13.5" thickBot="1" x14ac:dyDescent="0.25">
      <c r="A33" s="1"/>
      <c r="B33" s="52" t="s">
        <v>51</v>
      </c>
      <c r="C33" s="52"/>
      <c r="D33" s="52"/>
      <c r="E33" s="50"/>
      <c r="F33" s="50"/>
      <c r="G33" s="2" t="s">
        <v>129</v>
      </c>
    </row>
    <row r="34" spans="1:9" ht="12" customHeight="1" x14ac:dyDescent="0.2">
      <c r="A34" s="322" t="s">
        <v>91</v>
      </c>
      <c r="B34" s="328" t="s">
        <v>52</v>
      </c>
      <c r="C34" s="329"/>
      <c r="D34" s="329"/>
      <c r="E34" s="329"/>
      <c r="F34" s="330"/>
      <c r="G34" s="320" t="s">
        <v>126</v>
      </c>
    </row>
    <row r="35" spans="1:9" ht="24" customHeight="1" thickBot="1" x14ac:dyDescent="0.25">
      <c r="A35" s="323"/>
      <c r="B35" s="331"/>
      <c r="C35" s="332"/>
      <c r="D35" s="332"/>
      <c r="E35" s="332"/>
      <c r="F35" s="333"/>
      <c r="G35" s="321"/>
    </row>
    <row r="36" spans="1:9" x14ac:dyDescent="0.2">
      <c r="A36" s="214"/>
      <c r="B36" s="343"/>
      <c r="C36" s="344"/>
      <c r="D36" s="344"/>
      <c r="E36" s="344"/>
      <c r="F36" s="345"/>
      <c r="G36" s="187"/>
    </row>
    <row r="37" spans="1:9" x14ac:dyDescent="0.2">
      <c r="A37" s="212"/>
      <c r="B37" s="339"/>
      <c r="C37" s="340"/>
      <c r="D37" s="340"/>
      <c r="E37" s="340"/>
      <c r="F37" s="341"/>
      <c r="G37" s="188"/>
    </row>
    <row r="38" spans="1:9" x14ac:dyDescent="0.2">
      <c r="A38" s="212"/>
      <c r="B38" s="339"/>
      <c r="C38" s="340"/>
      <c r="D38" s="340"/>
      <c r="E38" s="340"/>
      <c r="F38" s="341"/>
      <c r="G38" s="188"/>
    </row>
    <row r="39" spans="1:9" x14ac:dyDescent="0.2">
      <c r="A39" s="212"/>
      <c r="B39" s="339"/>
      <c r="C39" s="340"/>
      <c r="D39" s="340"/>
      <c r="E39" s="340"/>
      <c r="F39" s="341"/>
      <c r="G39" s="188"/>
    </row>
    <row r="40" spans="1:9" x14ac:dyDescent="0.2">
      <c r="A40" s="212"/>
      <c r="B40" s="339"/>
      <c r="C40" s="340"/>
      <c r="D40" s="340"/>
      <c r="E40" s="340"/>
      <c r="F40" s="341"/>
      <c r="G40" s="188"/>
    </row>
    <row r="41" spans="1:9" x14ac:dyDescent="0.2">
      <c r="A41" s="212"/>
      <c r="B41" s="339"/>
      <c r="C41" s="340"/>
      <c r="D41" s="340"/>
      <c r="E41" s="340"/>
      <c r="F41" s="341"/>
      <c r="G41" s="188"/>
    </row>
    <row r="42" spans="1:9" x14ac:dyDescent="0.2">
      <c r="A42" s="212"/>
      <c r="B42" s="339"/>
      <c r="C42" s="340"/>
      <c r="D42" s="340"/>
      <c r="E42" s="340"/>
      <c r="F42" s="341"/>
      <c r="G42" s="188"/>
    </row>
    <row r="43" spans="1:9" x14ac:dyDescent="0.2">
      <c r="A43" s="212"/>
      <c r="B43" s="339"/>
      <c r="C43" s="340"/>
      <c r="D43" s="340"/>
      <c r="E43" s="340"/>
      <c r="F43" s="341"/>
      <c r="G43" s="188"/>
    </row>
    <row r="44" spans="1:9" x14ac:dyDescent="0.2">
      <c r="A44" s="215"/>
      <c r="B44" s="339"/>
      <c r="C44" s="340"/>
      <c r="D44" s="340"/>
      <c r="E44" s="340"/>
      <c r="F44" s="341"/>
      <c r="G44" s="188"/>
    </row>
    <row r="45" spans="1:9" ht="13.5" thickBot="1" x14ac:dyDescent="0.25">
      <c r="A45" s="216"/>
      <c r="B45" s="334"/>
      <c r="C45" s="335"/>
      <c r="D45" s="335"/>
      <c r="E45" s="335"/>
      <c r="F45" s="336"/>
      <c r="G45" s="194"/>
    </row>
    <row r="46" spans="1:9" ht="13.5" thickBot="1" x14ac:dyDescent="0.25">
      <c r="A46" s="51"/>
      <c r="B46" s="306" t="s">
        <v>124</v>
      </c>
      <c r="C46" s="307"/>
      <c r="D46" s="307"/>
      <c r="E46" s="307"/>
      <c r="F46" s="308"/>
      <c r="G46" s="196">
        <f>SUM(G36:G45)</f>
        <v>0</v>
      </c>
    </row>
    <row r="47" spans="1:9" x14ac:dyDescent="0.2">
      <c r="B47" s="1"/>
      <c r="C47" s="1"/>
      <c r="D47" s="1"/>
      <c r="E47" s="1"/>
      <c r="F47" s="1"/>
      <c r="G47" s="1"/>
    </row>
    <row r="48" spans="1:9" x14ac:dyDescent="0.2">
      <c r="A48" s="289" t="s">
        <v>95</v>
      </c>
      <c r="B48" s="289"/>
      <c r="C48" s="67" t="str">
        <f>ÚVOD!B43</f>
        <v>Ing. Mirka Kolářová</v>
      </c>
      <c r="D48" s="60" t="s">
        <v>48</v>
      </c>
      <c r="E48" s="242">
        <f>ÚVOD!B44</f>
        <v>45545</v>
      </c>
      <c r="F48" s="60" t="s">
        <v>0</v>
      </c>
      <c r="G48" s="184"/>
      <c r="H48" s="60"/>
      <c r="I48" s="59"/>
    </row>
    <row r="49" spans="1:9" x14ac:dyDescent="0.2">
      <c r="A49" s="289" t="s">
        <v>12</v>
      </c>
      <c r="B49" s="289"/>
      <c r="C49" s="68" t="s">
        <v>171</v>
      </c>
      <c r="D49" s="60" t="s">
        <v>49</v>
      </c>
      <c r="E49" s="183">
        <v>45545</v>
      </c>
      <c r="F49" s="60" t="s">
        <v>0</v>
      </c>
      <c r="G49" s="184"/>
      <c r="H49" s="60"/>
      <c r="I49" s="59"/>
    </row>
    <row r="50" spans="1:9" x14ac:dyDescent="0.2">
      <c r="A50" s="94"/>
      <c r="B50" s="1"/>
      <c r="C50" s="1"/>
      <c r="D50" s="1"/>
      <c r="E50" s="1"/>
      <c r="F50" s="94"/>
      <c r="G50" s="1"/>
    </row>
    <row r="51" spans="1:9" x14ac:dyDescent="0.2">
      <c r="A51" s="10" t="s">
        <v>53</v>
      </c>
      <c r="B51" s="10"/>
      <c r="C51" s="10"/>
      <c r="D51" s="10"/>
      <c r="E51" s="1"/>
    </row>
    <row r="52" spans="1:9" x14ac:dyDescent="0.2">
      <c r="A52" s="10"/>
      <c r="B52" s="10"/>
      <c r="C52" s="10"/>
      <c r="D52" s="10"/>
    </row>
    <row r="53" spans="1:9" x14ac:dyDescent="0.2">
      <c r="A53" s="319"/>
      <c r="B53" s="319"/>
      <c r="C53" s="10"/>
      <c r="D53" s="10"/>
    </row>
  </sheetData>
  <mergeCells count="47">
    <mergeCell ref="A1:G1"/>
    <mergeCell ref="A2:G2"/>
    <mergeCell ref="A4:B4"/>
    <mergeCell ref="C4:G4"/>
    <mergeCell ref="B40:F40"/>
    <mergeCell ref="B31:F31"/>
    <mergeCell ref="A34:A35"/>
    <mergeCell ref="B34:F35"/>
    <mergeCell ref="B27:F27"/>
    <mergeCell ref="B28:F28"/>
    <mergeCell ref="B29:F29"/>
    <mergeCell ref="G34:G35"/>
    <mergeCell ref="B36:F36"/>
    <mergeCell ref="B37:F37"/>
    <mergeCell ref="B38:F38"/>
    <mergeCell ref="B39:F39"/>
    <mergeCell ref="A48:B48"/>
    <mergeCell ref="A49:B49"/>
    <mergeCell ref="A53:B53"/>
    <mergeCell ref="B7:F7"/>
    <mergeCell ref="B8:F8"/>
    <mergeCell ref="B9:F9"/>
    <mergeCell ref="B10:F10"/>
    <mergeCell ref="B11:F11"/>
    <mergeCell ref="B12:F12"/>
    <mergeCell ref="B13:F13"/>
    <mergeCell ref="B41:F41"/>
    <mergeCell ref="B42:F42"/>
    <mergeCell ref="B43:F43"/>
    <mergeCell ref="B44:F44"/>
    <mergeCell ref="B45:F45"/>
    <mergeCell ref="B46:F46"/>
    <mergeCell ref="B30:F30"/>
    <mergeCell ref="A3:G3"/>
    <mergeCell ref="B19:F19"/>
    <mergeCell ref="B20:F20"/>
    <mergeCell ref="B21:F21"/>
    <mergeCell ref="B22:F22"/>
    <mergeCell ref="B23:F23"/>
    <mergeCell ref="B24:F24"/>
    <mergeCell ref="B25:F25"/>
    <mergeCell ref="B26:F26"/>
    <mergeCell ref="B15:F15"/>
    <mergeCell ref="B16:F16"/>
    <mergeCell ref="B17:F17"/>
    <mergeCell ref="B18:F18"/>
    <mergeCell ref="B14:F14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/>
  <dimension ref="A1:K43"/>
  <sheetViews>
    <sheetView topLeftCell="A13" zoomScaleNormal="100" workbookViewId="0">
      <selection activeCell="G43" sqref="G43"/>
    </sheetView>
  </sheetViews>
  <sheetFormatPr defaultColWidth="9.140625" defaultRowHeight="12.75" x14ac:dyDescent="0.2"/>
  <cols>
    <col min="1" max="1" width="3.7109375" style="4" customWidth="1"/>
    <col min="2" max="2" width="20.5703125" style="4" customWidth="1"/>
    <col min="3" max="8" width="18" style="4" customWidth="1"/>
    <col min="9" max="9" width="11.140625" style="4" customWidth="1"/>
    <col min="10" max="11" width="12.28515625" style="4" customWidth="1"/>
    <col min="12" max="16384" width="9.140625" style="4"/>
  </cols>
  <sheetData>
    <row r="1" spans="1:11" x14ac:dyDescent="0.2">
      <c r="A1" s="368" t="s">
        <v>142</v>
      </c>
      <c r="B1" s="368"/>
      <c r="C1" s="368"/>
      <c r="D1" s="368"/>
      <c r="E1" s="368"/>
      <c r="F1" s="368"/>
      <c r="G1" s="368"/>
      <c r="H1" s="368"/>
      <c r="I1" s="162"/>
      <c r="J1" s="162"/>
      <c r="K1" s="162"/>
    </row>
    <row r="2" spans="1:11" ht="6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2.75" customHeight="1" x14ac:dyDescent="0.2">
      <c r="A3" s="369" t="s">
        <v>76</v>
      </c>
      <c r="B3" s="369"/>
      <c r="C3" s="370" t="str">
        <f>ÚVOD!B14</f>
        <v>Komunitní středisko KONTAKT Liberec s.r.o.</v>
      </c>
      <c r="D3" s="370"/>
      <c r="E3" s="370"/>
      <c r="F3" s="370"/>
      <c r="G3" s="370"/>
      <c r="H3" s="370"/>
    </row>
    <row r="4" spans="1:11" ht="6" customHeight="1" thickBot="1" x14ac:dyDescent="0.25">
      <c r="B4" s="99"/>
      <c r="C4" s="97"/>
      <c r="D4" s="98"/>
      <c r="E4" s="98"/>
      <c r="F4" s="98"/>
      <c r="G4" s="98"/>
    </row>
    <row r="5" spans="1:11" ht="13.5" thickBot="1" x14ac:dyDescent="0.25">
      <c r="A5" s="356" t="s">
        <v>78</v>
      </c>
      <c r="B5" s="357"/>
      <c r="C5" s="357"/>
      <c r="D5" s="357"/>
      <c r="E5" s="357"/>
      <c r="F5" s="357"/>
      <c r="G5" s="357"/>
      <c r="H5" s="358"/>
    </row>
    <row r="6" spans="1:11" ht="13.5" customHeight="1" x14ac:dyDescent="0.2">
      <c r="A6" s="350" t="s">
        <v>1</v>
      </c>
      <c r="B6" s="351"/>
      <c r="C6" s="365" t="s">
        <v>2</v>
      </c>
      <c r="D6" s="359" t="s">
        <v>3</v>
      </c>
      <c r="E6" s="359" t="s">
        <v>79</v>
      </c>
      <c r="F6" s="359"/>
      <c r="G6" s="359"/>
      <c r="H6" s="347" t="s">
        <v>4</v>
      </c>
    </row>
    <row r="7" spans="1:11" ht="18" customHeight="1" x14ac:dyDescent="0.2">
      <c r="A7" s="352"/>
      <c r="B7" s="353"/>
      <c r="C7" s="366"/>
      <c r="D7" s="360"/>
      <c r="E7" s="360" t="s">
        <v>5</v>
      </c>
      <c r="F7" s="371" t="s">
        <v>6</v>
      </c>
      <c r="G7" s="371" t="s">
        <v>7</v>
      </c>
      <c r="H7" s="348"/>
    </row>
    <row r="8" spans="1:11" ht="13.5" thickBot="1" x14ac:dyDescent="0.25">
      <c r="A8" s="354"/>
      <c r="B8" s="355"/>
      <c r="C8" s="367"/>
      <c r="D8" s="361"/>
      <c r="E8" s="361"/>
      <c r="F8" s="372"/>
      <c r="G8" s="372"/>
      <c r="H8" s="349"/>
    </row>
    <row r="9" spans="1:11" ht="13.5" thickBot="1" x14ac:dyDescent="0.25">
      <c r="A9" s="5">
        <v>1</v>
      </c>
      <c r="B9" s="132" t="s">
        <v>8</v>
      </c>
      <c r="C9" s="197">
        <f>SUM(C10:C14)</f>
        <v>5406382</v>
      </c>
      <c r="D9" s="197">
        <f>SUM(D10:D14)</f>
        <v>1446259</v>
      </c>
      <c r="E9" s="208" t="s">
        <v>13</v>
      </c>
      <c r="F9" s="208" t="s">
        <v>13</v>
      </c>
      <c r="G9" s="197">
        <f>SUM(G10:G14)</f>
        <v>422814</v>
      </c>
      <c r="H9" s="197">
        <f>SUM(H10:H14)</f>
        <v>3537309</v>
      </c>
    </row>
    <row r="10" spans="1:11" x14ac:dyDescent="0.2">
      <c r="A10" s="6">
        <v>2</v>
      </c>
      <c r="B10" s="128" t="s">
        <v>104</v>
      </c>
      <c r="C10" s="243">
        <v>1925290</v>
      </c>
      <c r="D10" s="243">
        <v>1263481</v>
      </c>
      <c r="E10" s="249">
        <v>60</v>
      </c>
      <c r="F10" s="253">
        <v>20</v>
      </c>
      <c r="G10" s="243">
        <v>256479</v>
      </c>
      <c r="H10" s="244">
        <v>405330</v>
      </c>
    </row>
    <row r="11" spans="1:11" x14ac:dyDescent="0.2">
      <c r="A11" s="6">
        <v>3</v>
      </c>
      <c r="B11" s="129" t="s">
        <v>105</v>
      </c>
      <c r="C11" s="245">
        <v>2435280</v>
      </c>
      <c r="D11" s="245">
        <v>103251</v>
      </c>
      <c r="E11" s="250">
        <v>96</v>
      </c>
      <c r="F11" s="254">
        <v>12.5</v>
      </c>
      <c r="G11" s="245">
        <v>127115</v>
      </c>
      <c r="H11" s="246">
        <v>2204914</v>
      </c>
    </row>
    <row r="12" spans="1:11" x14ac:dyDescent="0.2">
      <c r="A12" s="6">
        <v>4</v>
      </c>
      <c r="B12" s="130" t="s">
        <v>106</v>
      </c>
      <c r="C12" s="247">
        <v>126080</v>
      </c>
      <c r="D12" s="247">
        <v>0</v>
      </c>
      <c r="E12" s="251">
        <v>144</v>
      </c>
      <c r="F12" s="252">
        <v>8.33</v>
      </c>
      <c r="G12" s="247">
        <v>7576</v>
      </c>
      <c r="H12" s="248">
        <v>118504</v>
      </c>
    </row>
    <row r="13" spans="1:11" x14ac:dyDescent="0.2">
      <c r="A13" s="6">
        <v>5</v>
      </c>
      <c r="B13" s="130" t="s">
        <v>107</v>
      </c>
      <c r="C13" s="247">
        <v>919732</v>
      </c>
      <c r="D13" s="247">
        <v>79527</v>
      </c>
      <c r="E13" s="251">
        <v>240</v>
      </c>
      <c r="F13" s="252">
        <v>5</v>
      </c>
      <c r="G13" s="247">
        <v>31644</v>
      </c>
      <c r="H13" s="248">
        <v>808561</v>
      </c>
    </row>
    <row r="14" spans="1:11" ht="13.5" thickBot="1" x14ac:dyDescent="0.25">
      <c r="A14" s="6">
        <v>6</v>
      </c>
      <c r="B14" s="130" t="s">
        <v>108</v>
      </c>
      <c r="C14" s="247"/>
      <c r="D14" s="247"/>
      <c r="E14" s="251"/>
      <c r="F14" s="252"/>
      <c r="G14" s="247"/>
      <c r="H14" s="248"/>
    </row>
    <row r="15" spans="1:11" ht="13.5" thickBot="1" x14ac:dyDescent="0.25">
      <c r="A15" s="7">
        <v>7</v>
      </c>
      <c r="B15" s="132" t="s">
        <v>9</v>
      </c>
      <c r="C15" s="197">
        <f>SUM(C16:C20)</f>
        <v>270147082</v>
      </c>
      <c r="D15" s="197">
        <f>SUM(D16:D20)</f>
        <v>20804914</v>
      </c>
      <c r="E15" s="208" t="s">
        <v>13</v>
      </c>
      <c r="F15" s="234" t="s">
        <v>13</v>
      </c>
      <c r="G15" s="197">
        <f>SUM(G16:G20)</f>
        <v>1322453</v>
      </c>
      <c r="H15" s="197">
        <f>SUM(H16:H20)</f>
        <v>248019714</v>
      </c>
    </row>
    <row r="16" spans="1:11" x14ac:dyDescent="0.2">
      <c r="A16" s="6">
        <v>8</v>
      </c>
      <c r="B16" s="128" t="s">
        <v>106</v>
      </c>
      <c r="C16" s="243"/>
      <c r="D16" s="243"/>
      <c r="E16" s="249"/>
      <c r="F16" s="253"/>
      <c r="G16" s="243"/>
      <c r="H16" s="244"/>
    </row>
    <row r="17" spans="1:8" x14ac:dyDescent="0.2">
      <c r="A17" s="6">
        <v>9</v>
      </c>
      <c r="B17" s="129" t="s">
        <v>107</v>
      </c>
      <c r="C17" s="245">
        <v>3647451</v>
      </c>
      <c r="D17" s="245">
        <v>185964</v>
      </c>
      <c r="E17" s="250">
        <v>240</v>
      </c>
      <c r="F17" s="254">
        <v>8.33</v>
      </c>
      <c r="G17" s="245">
        <v>71284</v>
      </c>
      <c r="H17" s="246">
        <v>3390203</v>
      </c>
    </row>
    <row r="18" spans="1:8" x14ac:dyDescent="0.2">
      <c r="A18" s="6">
        <v>10</v>
      </c>
      <c r="B18" s="130" t="s">
        <v>108</v>
      </c>
      <c r="C18" s="247"/>
      <c r="D18" s="247"/>
      <c r="E18" s="251"/>
      <c r="F18" s="252"/>
      <c r="G18" s="247"/>
      <c r="H18" s="248"/>
    </row>
    <row r="19" spans="1:8" ht="14.1" customHeight="1" x14ac:dyDescent="0.2">
      <c r="A19" s="6">
        <v>11</v>
      </c>
      <c r="B19" s="130" t="s">
        <v>109</v>
      </c>
      <c r="C19" s="247">
        <v>11610119</v>
      </c>
      <c r="D19" s="247">
        <v>813432</v>
      </c>
      <c r="E19" s="251">
        <v>600</v>
      </c>
      <c r="F19" s="252">
        <v>2</v>
      </c>
      <c r="G19" s="247">
        <v>85665</v>
      </c>
      <c r="H19" s="248">
        <v>10711021</v>
      </c>
    </row>
    <row r="20" spans="1:8" ht="14.1" customHeight="1" thickBot="1" x14ac:dyDescent="0.25">
      <c r="A20" s="6">
        <v>12</v>
      </c>
      <c r="B20" s="130" t="s">
        <v>110</v>
      </c>
      <c r="C20" s="247">
        <v>254889512</v>
      </c>
      <c r="D20" s="247">
        <v>19805518</v>
      </c>
      <c r="E20" s="251">
        <v>960</v>
      </c>
      <c r="F20" s="252">
        <v>1.25</v>
      </c>
      <c r="G20" s="247">
        <v>1165504</v>
      </c>
      <c r="H20" s="248">
        <v>233918490</v>
      </c>
    </row>
    <row r="21" spans="1:8" ht="24" customHeight="1" thickBot="1" x14ac:dyDescent="0.25">
      <c r="A21" s="34">
        <v>13</v>
      </c>
      <c r="B21" s="131" t="s">
        <v>111</v>
      </c>
      <c r="C21" s="198">
        <f>SUM(C9+C15)</f>
        <v>275553464</v>
      </c>
      <c r="D21" s="199">
        <f>SUM(D9+D15)</f>
        <v>22251173</v>
      </c>
      <c r="E21" s="207" t="s">
        <v>13</v>
      </c>
      <c r="F21" s="207" t="s">
        <v>13</v>
      </c>
      <c r="G21" s="199">
        <f>SUM(G9+G15)</f>
        <v>1745267</v>
      </c>
      <c r="H21" s="200">
        <f>SUM(H9+H15)</f>
        <v>251557023</v>
      </c>
    </row>
    <row r="22" spans="1:8" ht="12.75" customHeight="1" thickBot="1" x14ac:dyDescent="0.25">
      <c r="A22" s="35"/>
      <c r="B22" s="36"/>
      <c r="C22" s="37"/>
      <c r="D22" s="37"/>
      <c r="E22" s="37"/>
      <c r="F22" s="37"/>
      <c r="G22" s="38"/>
      <c r="H22" s="37"/>
    </row>
    <row r="23" spans="1:8" ht="13.5" customHeight="1" thickBot="1" x14ac:dyDescent="0.25">
      <c r="A23" s="356" t="s">
        <v>10</v>
      </c>
      <c r="B23" s="357"/>
      <c r="C23" s="357"/>
      <c r="D23" s="357"/>
      <c r="E23" s="357"/>
      <c r="F23" s="357"/>
      <c r="G23" s="357"/>
      <c r="H23" s="358"/>
    </row>
    <row r="24" spans="1:8" ht="18" customHeight="1" x14ac:dyDescent="0.2">
      <c r="A24" s="350" t="s">
        <v>1</v>
      </c>
      <c r="B24" s="351"/>
      <c r="C24" s="365" t="s">
        <v>2</v>
      </c>
      <c r="D24" s="359" t="s">
        <v>3</v>
      </c>
      <c r="E24" s="359" t="s">
        <v>79</v>
      </c>
      <c r="F24" s="359"/>
      <c r="G24" s="359"/>
      <c r="H24" s="347" t="s">
        <v>4</v>
      </c>
    </row>
    <row r="25" spans="1:8" ht="12.75" customHeight="1" x14ac:dyDescent="0.2">
      <c r="A25" s="352"/>
      <c r="B25" s="353"/>
      <c r="C25" s="366"/>
      <c r="D25" s="360"/>
      <c r="E25" s="360" t="s">
        <v>16</v>
      </c>
      <c r="F25" s="371" t="s">
        <v>17</v>
      </c>
      <c r="G25" s="371" t="s">
        <v>18</v>
      </c>
      <c r="H25" s="348"/>
    </row>
    <row r="26" spans="1:8" ht="13.5" thickBot="1" x14ac:dyDescent="0.25">
      <c r="A26" s="354"/>
      <c r="B26" s="355"/>
      <c r="C26" s="367"/>
      <c r="D26" s="361"/>
      <c r="E26" s="361"/>
      <c r="F26" s="372"/>
      <c r="G26" s="372"/>
      <c r="H26" s="349"/>
    </row>
    <row r="27" spans="1:8" ht="13.5" thickBot="1" x14ac:dyDescent="0.25">
      <c r="A27" s="5">
        <v>14</v>
      </c>
      <c r="B27" s="132" t="s">
        <v>8</v>
      </c>
      <c r="C27" s="222">
        <f>SUM(C28:C32)</f>
        <v>0</v>
      </c>
      <c r="D27" s="222">
        <f>SUM(D28:D32)</f>
        <v>0</v>
      </c>
      <c r="E27" s="208" t="s">
        <v>13</v>
      </c>
      <c r="F27" s="208" t="s">
        <v>13</v>
      </c>
      <c r="G27" s="223">
        <f>SUM(G28:G32)</f>
        <v>0</v>
      </c>
      <c r="H27" s="224">
        <f>SUM(H28:H32)</f>
        <v>0</v>
      </c>
    </row>
    <row r="28" spans="1:8" x14ac:dyDescent="0.2">
      <c r="A28" s="6">
        <v>15</v>
      </c>
      <c r="B28" s="130" t="s">
        <v>104</v>
      </c>
      <c r="C28" s="225"/>
      <c r="D28" s="218"/>
      <c r="E28" s="231"/>
      <c r="F28" s="231"/>
      <c r="G28" s="218" t="s">
        <v>19</v>
      </c>
      <c r="H28" s="226"/>
    </row>
    <row r="29" spans="1:8" x14ac:dyDescent="0.2">
      <c r="A29" s="6">
        <v>16</v>
      </c>
      <c r="B29" s="130" t="s">
        <v>105</v>
      </c>
      <c r="C29" s="227"/>
      <c r="D29" s="219"/>
      <c r="E29" s="232"/>
      <c r="F29" s="232"/>
      <c r="G29" s="219" t="s">
        <v>19</v>
      </c>
      <c r="H29" s="228"/>
    </row>
    <row r="30" spans="1:8" x14ac:dyDescent="0.2">
      <c r="A30" s="6">
        <v>17</v>
      </c>
      <c r="B30" s="130" t="s">
        <v>106</v>
      </c>
      <c r="C30" s="221"/>
      <c r="D30" s="220"/>
      <c r="E30" s="233"/>
      <c r="F30" s="233"/>
      <c r="G30" s="220" t="s">
        <v>19</v>
      </c>
      <c r="H30" s="228"/>
    </row>
    <row r="31" spans="1:8" x14ac:dyDescent="0.2">
      <c r="A31" s="6">
        <v>18</v>
      </c>
      <c r="B31" s="130" t="s">
        <v>107</v>
      </c>
      <c r="C31" s="221"/>
      <c r="D31" s="220"/>
      <c r="E31" s="233"/>
      <c r="F31" s="233"/>
      <c r="G31" s="220"/>
      <c r="H31" s="228"/>
    </row>
    <row r="32" spans="1:8" ht="13.5" thickBot="1" x14ac:dyDescent="0.25">
      <c r="A32" s="6">
        <v>19</v>
      </c>
      <c r="B32" s="130" t="s">
        <v>108</v>
      </c>
      <c r="C32" s="221"/>
      <c r="D32" s="220"/>
      <c r="E32" s="233"/>
      <c r="F32" s="233"/>
      <c r="G32" s="220"/>
      <c r="H32" s="229"/>
    </row>
    <row r="33" spans="1:8" ht="13.5" thickBot="1" x14ac:dyDescent="0.25">
      <c r="A33" s="7">
        <v>20</v>
      </c>
      <c r="B33" s="132" t="s">
        <v>9</v>
      </c>
      <c r="C33" s="230">
        <f>SUM(C34:C38)</f>
        <v>0</v>
      </c>
      <c r="D33" s="230">
        <f>SUM(D34:D38)</f>
        <v>0</v>
      </c>
      <c r="E33" s="208" t="s">
        <v>13</v>
      </c>
      <c r="F33" s="208" t="s">
        <v>13</v>
      </c>
      <c r="G33" s="223">
        <f>SUM(G34:G38)</f>
        <v>0</v>
      </c>
      <c r="H33" s="224">
        <f>SUM(H34:H38)</f>
        <v>0</v>
      </c>
    </row>
    <row r="34" spans="1:8" x14ac:dyDescent="0.2">
      <c r="A34" s="6">
        <v>21</v>
      </c>
      <c r="B34" s="128" t="s">
        <v>106</v>
      </c>
      <c r="C34" s="227"/>
      <c r="D34" s="219"/>
      <c r="E34" s="232"/>
      <c r="F34" s="232"/>
      <c r="G34" s="219"/>
      <c r="H34" s="226"/>
    </row>
    <row r="35" spans="1:8" x14ac:dyDescent="0.2">
      <c r="A35" s="6">
        <v>22</v>
      </c>
      <c r="B35" s="129" t="s">
        <v>107</v>
      </c>
      <c r="C35" s="227" t="s">
        <v>19</v>
      </c>
      <c r="D35" s="219" t="s">
        <v>19</v>
      </c>
      <c r="E35" s="232" t="s">
        <v>19</v>
      </c>
      <c r="F35" s="232" t="s">
        <v>19</v>
      </c>
      <c r="G35" s="219" t="s">
        <v>19</v>
      </c>
      <c r="H35" s="228" t="s">
        <v>19</v>
      </c>
    </row>
    <row r="36" spans="1:8" ht="12.75" customHeight="1" x14ac:dyDescent="0.2">
      <c r="A36" s="6">
        <v>23</v>
      </c>
      <c r="B36" s="130" t="s">
        <v>108</v>
      </c>
      <c r="C36" s="227"/>
      <c r="D36" s="219"/>
      <c r="E36" s="232"/>
      <c r="F36" s="232"/>
      <c r="G36" s="219"/>
      <c r="H36" s="228"/>
    </row>
    <row r="37" spans="1:8" x14ac:dyDescent="0.2">
      <c r="A37" s="6">
        <v>24</v>
      </c>
      <c r="B37" s="130" t="s">
        <v>109</v>
      </c>
      <c r="C37" s="221"/>
      <c r="D37" s="220"/>
      <c r="E37" s="233"/>
      <c r="F37" s="233"/>
      <c r="G37" s="220"/>
      <c r="H37" s="229"/>
    </row>
    <row r="38" spans="1:8" ht="13.5" thickBot="1" x14ac:dyDescent="0.25">
      <c r="A38" s="6">
        <v>25</v>
      </c>
      <c r="B38" s="130" t="s">
        <v>110</v>
      </c>
      <c r="C38" s="221"/>
      <c r="D38" s="220"/>
      <c r="E38" s="233"/>
      <c r="F38" s="233"/>
      <c r="G38" s="220"/>
      <c r="H38" s="229"/>
    </row>
    <row r="39" spans="1:8" ht="22.9" customHeight="1" thickBot="1" x14ac:dyDescent="0.25">
      <c r="A39" s="235">
        <v>26</v>
      </c>
      <c r="B39" s="236" t="s">
        <v>112</v>
      </c>
      <c r="C39" s="237">
        <f>SUM(C33+C27)</f>
        <v>0</v>
      </c>
      <c r="D39" s="237">
        <f>SUM(D33+D27)</f>
        <v>0</v>
      </c>
      <c r="E39" s="207" t="s">
        <v>151</v>
      </c>
      <c r="F39" s="240" t="s">
        <v>151</v>
      </c>
      <c r="G39" s="241">
        <f>SUM(G33+G27)</f>
        <v>0</v>
      </c>
      <c r="H39" s="241">
        <f>SUM(H33+H27)</f>
        <v>0</v>
      </c>
    </row>
    <row r="40" spans="1:8" ht="13.5" thickBot="1" x14ac:dyDescent="0.25">
      <c r="A40" s="8">
        <v>27</v>
      </c>
      <c r="B40" s="362" t="s">
        <v>113</v>
      </c>
      <c r="C40" s="363"/>
      <c r="D40" s="363"/>
      <c r="E40" s="363"/>
      <c r="F40" s="364"/>
      <c r="G40" s="201">
        <f>SUM(G21+G39)</f>
        <v>1745267</v>
      </c>
      <c r="H40" s="33"/>
    </row>
    <row r="41" spans="1:8" ht="7.5" customHeight="1" x14ac:dyDescent="0.2">
      <c r="A41" s="12"/>
      <c r="B41" s="12"/>
      <c r="C41" s="12"/>
    </row>
    <row r="42" spans="1:8" x14ac:dyDescent="0.2">
      <c r="B42" s="126" t="s">
        <v>11</v>
      </c>
      <c r="C42" s="295" t="str">
        <f>ÚVOD!B43</f>
        <v>Ing. Mirka Kolářová</v>
      </c>
      <c r="D42" s="295"/>
      <c r="E42" s="60" t="s">
        <v>48</v>
      </c>
      <c r="F42" s="182">
        <f>ÚVOD!B44</f>
        <v>45545</v>
      </c>
      <c r="G42" s="60" t="s">
        <v>0</v>
      </c>
      <c r="H42" s="204"/>
    </row>
    <row r="43" spans="1:8" x14ac:dyDescent="0.2">
      <c r="B43" s="126" t="s">
        <v>12</v>
      </c>
      <c r="C43" s="346" t="s">
        <v>171</v>
      </c>
      <c r="D43" s="346"/>
      <c r="E43" s="60" t="s">
        <v>49</v>
      </c>
      <c r="F43" s="182">
        <v>45545</v>
      </c>
      <c r="G43" s="60" t="s">
        <v>0</v>
      </c>
      <c r="H43" s="204"/>
    </row>
  </sheetData>
  <mergeCells count="24">
    <mergeCell ref="A1:H1"/>
    <mergeCell ref="A3:B3"/>
    <mergeCell ref="C3:H3"/>
    <mergeCell ref="F25:F26"/>
    <mergeCell ref="G25:G26"/>
    <mergeCell ref="E24:G24"/>
    <mergeCell ref="F7:F8"/>
    <mergeCell ref="G7:G8"/>
    <mergeCell ref="A5:H5"/>
    <mergeCell ref="H24:H26"/>
    <mergeCell ref="C43:D43"/>
    <mergeCell ref="H6:H8"/>
    <mergeCell ref="A6:B8"/>
    <mergeCell ref="A23:H23"/>
    <mergeCell ref="D6:D8"/>
    <mergeCell ref="B40:F40"/>
    <mergeCell ref="C42:D42"/>
    <mergeCell ref="E25:E26"/>
    <mergeCell ref="A24:B26"/>
    <mergeCell ref="E7:E8"/>
    <mergeCell ref="D24:D26"/>
    <mergeCell ref="C24:C26"/>
    <mergeCell ref="C6:C8"/>
    <mergeCell ref="E6:G6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fitToPage="1"/>
  </sheetPr>
  <dimension ref="A1:K46"/>
  <sheetViews>
    <sheetView tabSelected="1" workbookViewId="0">
      <selection activeCell="M22" sqref="M22"/>
    </sheetView>
  </sheetViews>
  <sheetFormatPr defaultColWidth="9.140625" defaultRowHeight="12.75" x14ac:dyDescent="0.2"/>
  <cols>
    <col min="1" max="1" width="4.85546875" style="133" customWidth="1"/>
    <col min="2" max="2" width="9" style="133" customWidth="1"/>
    <col min="3" max="5" width="8.85546875" style="133" customWidth="1"/>
    <col min="6" max="6" width="10.42578125" style="133" customWidth="1"/>
    <col min="7" max="9" width="15.28515625" style="133" customWidth="1"/>
    <col min="10" max="16384" width="9.140625" style="133"/>
  </cols>
  <sheetData>
    <row r="1" spans="1:11" x14ac:dyDescent="0.2">
      <c r="A1" s="267" t="s">
        <v>143</v>
      </c>
      <c r="B1" s="412"/>
      <c r="C1" s="412"/>
      <c r="D1" s="412"/>
      <c r="E1" s="412"/>
      <c r="F1" s="412"/>
      <c r="G1" s="412"/>
      <c r="H1" s="412"/>
      <c r="I1" s="412"/>
    </row>
    <row r="2" spans="1:11" x14ac:dyDescent="0.2">
      <c r="D2" s="134"/>
      <c r="E2" s="134"/>
      <c r="F2" s="134"/>
      <c r="G2" s="134"/>
    </row>
    <row r="3" spans="1:11" x14ac:dyDescent="0.2">
      <c r="A3" s="135" t="s">
        <v>76</v>
      </c>
      <c r="C3" s="370" t="str">
        <f>'1-Položkový rozpočet'!C3:H3</f>
        <v>Komunitní středisko KONTAKT Liberec s.r.o.</v>
      </c>
      <c r="D3" s="370"/>
      <c r="E3" s="370"/>
      <c r="F3" s="370"/>
      <c r="G3" s="370"/>
      <c r="H3" s="370"/>
      <c r="I3" s="370"/>
    </row>
    <row r="4" spans="1:11" ht="6.75" customHeight="1" thickBot="1" x14ac:dyDescent="0.25"/>
    <row r="5" spans="1:11" ht="19.5" customHeight="1" x14ac:dyDescent="0.2">
      <c r="A5" s="419" t="s">
        <v>60</v>
      </c>
      <c r="B5" s="425" t="s">
        <v>54</v>
      </c>
      <c r="C5" s="426"/>
      <c r="D5" s="426"/>
      <c r="E5" s="426"/>
      <c r="F5" s="427"/>
      <c r="G5" s="417" t="s">
        <v>159</v>
      </c>
      <c r="H5" s="417" t="s">
        <v>157</v>
      </c>
      <c r="I5" s="415" t="s">
        <v>158</v>
      </c>
      <c r="K5" s="134"/>
    </row>
    <row r="6" spans="1:11" ht="20.25" customHeight="1" thickBot="1" x14ac:dyDescent="0.25">
      <c r="A6" s="420"/>
      <c r="B6" s="428"/>
      <c r="C6" s="429"/>
      <c r="D6" s="429"/>
      <c r="E6" s="429"/>
      <c r="F6" s="430"/>
      <c r="G6" s="418"/>
      <c r="H6" s="418"/>
      <c r="I6" s="416"/>
    </row>
    <row r="7" spans="1:11" x14ac:dyDescent="0.2">
      <c r="A7" s="136">
        <v>1</v>
      </c>
      <c r="B7" s="421" t="s">
        <v>55</v>
      </c>
      <c r="C7" s="422"/>
      <c r="D7" s="422"/>
      <c r="E7" s="422"/>
      <c r="F7" s="422"/>
      <c r="G7" s="255">
        <v>11</v>
      </c>
      <c r="H7" s="255">
        <v>25</v>
      </c>
      <c r="I7" s="256">
        <v>25</v>
      </c>
    </row>
    <row r="8" spans="1:11" ht="13.5" thickBot="1" x14ac:dyDescent="0.25">
      <c r="A8" s="137">
        <v>2</v>
      </c>
      <c r="B8" s="382" t="s">
        <v>56</v>
      </c>
      <c r="C8" s="383"/>
      <c r="D8" s="383"/>
      <c r="E8" s="383"/>
      <c r="F8" s="383"/>
      <c r="G8" s="257">
        <v>10</v>
      </c>
      <c r="H8" s="257">
        <v>23</v>
      </c>
      <c r="I8" s="258">
        <v>23</v>
      </c>
    </row>
    <row r="9" spans="1:11" ht="14.25" thickTop="1" thickBot="1" x14ac:dyDescent="0.25">
      <c r="A9" s="138"/>
      <c r="B9" s="431" t="s">
        <v>75</v>
      </c>
      <c r="C9" s="432"/>
      <c r="D9" s="432"/>
      <c r="E9" s="432"/>
      <c r="F9" s="139"/>
      <c r="G9" s="140"/>
      <c r="H9" s="141"/>
      <c r="I9" s="142"/>
    </row>
    <row r="10" spans="1:11" ht="13.5" thickTop="1" x14ac:dyDescent="0.2">
      <c r="A10" s="136">
        <v>3</v>
      </c>
      <c r="B10" s="423" t="s">
        <v>68</v>
      </c>
      <c r="C10" s="424"/>
      <c r="D10" s="424"/>
      <c r="E10" s="424"/>
      <c r="F10" s="424"/>
      <c r="G10" s="259">
        <v>2366664</v>
      </c>
      <c r="H10" s="259">
        <v>5890463</v>
      </c>
      <c r="I10" s="260">
        <v>6010463</v>
      </c>
    </row>
    <row r="11" spans="1:11" x14ac:dyDescent="0.2">
      <c r="A11" s="143">
        <v>4</v>
      </c>
      <c r="B11" s="413" t="s">
        <v>69</v>
      </c>
      <c r="C11" s="414"/>
      <c r="D11" s="414"/>
      <c r="E11" s="414"/>
      <c r="F11" s="414"/>
      <c r="G11" s="261">
        <v>524320</v>
      </c>
      <c r="H11" s="261">
        <v>1185018</v>
      </c>
      <c r="I11" s="262">
        <v>1185018</v>
      </c>
    </row>
    <row r="12" spans="1:11" x14ac:dyDescent="0.2">
      <c r="A12" s="143">
        <v>5</v>
      </c>
      <c r="B12" s="413" t="s">
        <v>70</v>
      </c>
      <c r="C12" s="414"/>
      <c r="D12" s="414"/>
      <c r="E12" s="414"/>
      <c r="F12" s="414"/>
      <c r="G12" s="261">
        <v>402680</v>
      </c>
      <c r="H12" s="261">
        <v>700000</v>
      </c>
      <c r="I12" s="262">
        <v>700000</v>
      </c>
    </row>
    <row r="13" spans="1:11" x14ac:dyDescent="0.2">
      <c r="A13" s="143">
        <v>6</v>
      </c>
      <c r="B13" s="413" t="s">
        <v>71</v>
      </c>
      <c r="C13" s="414"/>
      <c r="D13" s="414"/>
      <c r="E13" s="414"/>
      <c r="F13" s="414"/>
      <c r="G13" s="261">
        <v>1057698</v>
      </c>
      <c r="H13" s="261">
        <v>2540689</v>
      </c>
      <c r="I13" s="262">
        <v>2540689</v>
      </c>
    </row>
    <row r="14" spans="1:11" x14ac:dyDescent="0.2">
      <c r="A14" s="143">
        <v>7</v>
      </c>
      <c r="B14" s="435" t="s">
        <v>72</v>
      </c>
      <c r="C14" s="414"/>
      <c r="D14" s="414"/>
      <c r="E14" s="414"/>
      <c r="F14" s="414"/>
      <c r="G14" s="261">
        <v>759888</v>
      </c>
      <c r="H14" s="261">
        <v>1827675</v>
      </c>
      <c r="I14" s="262">
        <v>1827675</v>
      </c>
    </row>
    <row r="15" spans="1:11" x14ac:dyDescent="0.2">
      <c r="A15" s="143">
        <v>8</v>
      </c>
      <c r="B15" s="413" t="s">
        <v>57</v>
      </c>
      <c r="C15" s="414"/>
      <c r="D15" s="414"/>
      <c r="E15" s="414"/>
      <c r="F15" s="414"/>
      <c r="G15" s="261">
        <v>0</v>
      </c>
      <c r="H15" s="261">
        <v>0</v>
      </c>
      <c r="I15" s="262">
        <v>0</v>
      </c>
    </row>
    <row r="16" spans="1:11" x14ac:dyDescent="0.2">
      <c r="A16" s="143">
        <v>9</v>
      </c>
      <c r="B16" s="413" t="s">
        <v>58</v>
      </c>
      <c r="C16" s="414"/>
      <c r="D16" s="414"/>
      <c r="E16" s="414"/>
      <c r="F16" s="414"/>
      <c r="G16" s="261">
        <v>769486</v>
      </c>
      <c r="H16" s="261">
        <v>660498</v>
      </c>
      <c r="I16" s="262">
        <v>1015998</v>
      </c>
    </row>
    <row r="17" spans="1:9" ht="13.5" thickBot="1" x14ac:dyDescent="0.25">
      <c r="A17" s="137">
        <v>10</v>
      </c>
      <c r="B17" s="395" t="s">
        <v>59</v>
      </c>
      <c r="C17" s="396"/>
      <c r="D17" s="396"/>
      <c r="E17" s="396"/>
      <c r="F17" s="396"/>
      <c r="G17" s="263">
        <v>5120848</v>
      </c>
      <c r="H17" s="263">
        <f>H10+H11+H12+H13+H16</f>
        <v>10976668</v>
      </c>
      <c r="I17" s="264">
        <v>11452168</v>
      </c>
    </row>
    <row r="18" spans="1:9" ht="15.75" customHeight="1" thickTop="1" thickBot="1" x14ac:dyDescent="0.25">
      <c r="A18" s="144">
        <v>11</v>
      </c>
      <c r="B18" s="442" t="s">
        <v>73</v>
      </c>
      <c r="C18" s="443"/>
      <c r="D18" s="443"/>
      <c r="E18" s="443"/>
      <c r="F18" s="444"/>
      <c r="G18" s="145">
        <f>IFERROR(((G17-G16)/G8)/12,"doplň vstupní data")</f>
        <v>36261.35</v>
      </c>
      <c r="H18" s="145">
        <f>IFERROR(((H17-H16)/H8)/12,"doplň vstupní data")</f>
        <v>37377.42753623188</v>
      </c>
      <c r="I18" s="145">
        <f>IFERROR(((I17-I16)/I8)/12,"doplň vstupní data")</f>
        <v>37812.210144927536</v>
      </c>
    </row>
    <row r="19" spans="1:9" ht="15.75" customHeight="1" thickBot="1" x14ac:dyDescent="0.25">
      <c r="B19" s="139"/>
      <c r="C19" s="146"/>
      <c r="D19" s="146"/>
      <c r="E19" s="146"/>
      <c r="F19" s="146"/>
      <c r="G19" s="147"/>
      <c r="H19" s="147"/>
      <c r="I19" s="147"/>
    </row>
    <row r="20" spans="1:9" x14ac:dyDescent="0.2">
      <c r="A20" s="373" t="s">
        <v>19</v>
      </c>
      <c r="B20" s="374"/>
      <c r="C20" s="374"/>
      <c r="D20" s="374"/>
      <c r="E20" s="374"/>
      <c r="F20" s="374"/>
      <c r="G20" s="375"/>
      <c r="H20" s="148" t="s">
        <v>149</v>
      </c>
      <c r="I20" s="149" t="s">
        <v>150</v>
      </c>
    </row>
    <row r="21" spans="1:9" ht="12.75" customHeight="1" x14ac:dyDescent="0.2">
      <c r="A21" s="376" t="s">
        <v>74</v>
      </c>
      <c r="B21" s="377"/>
      <c r="C21" s="377"/>
      <c r="D21" s="377"/>
      <c r="E21" s="377"/>
      <c r="F21" s="377"/>
      <c r="G21" s="378"/>
      <c r="H21" s="391">
        <v>25347</v>
      </c>
      <c r="I21" s="433">
        <v>24845</v>
      </c>
    </row>
    <row r="22" spans="1:9" ht="13.5" thickBot="1" x14ac:dyDescent="0.25">
      <c r="A22" s="379"/>
      <c r="B22" s="380"/>
      <c r="C22" s="380"/>
      <c r="D22" s="380"/>
      <c r="E22" s="380"/>
      <c r="F22" s="380"/>
      <c r="G22" s="381"/>
      <c r="H22" s="392"/>
      <c r="I22" s="434"/>
    </row>
    <row r="23" spans="1:9" x14ac:dyDescent="0.2">
      <c r="B23" s="150"/>
      <c r="C23" s="150"/>
      <c r="D23" s="150"/>
      <c r="E23" s="150"/>
      <c r="F23" s="150"/>
      <c r="G23" s="151"/>
      <c r="H23" s="151"/>
    </row>
    <row r="24" spans="1:9" x14ac:dyDescent="0.2">
      <c r="B24" s="150"/>
      <c r="C24" s="150"/>
      <c r="D24" s="134"/>
      <c r="E24" s="134"/>
      <c r="F24" s="134"/>
      <c r="G24" s="152" t="s">
        <v>19</v>
      </c>
      <c r="H24" s="151"/>
    </row>
    <row r="25" spans="1:9" ht="13.5" thickBot="1" x14ac:dyDescent="0.25">
      <c r="B25" s="153"/>
      <c r="C25" s="153"/>
      <c r="D25" s="153"/>
      <c r="E25" s="153"/>
      <c r="F25" s="153"/>
    </row>
    <row r="26" spans="1:9" x14ac:dyDescent="0.2">
      <c r="A26" s="393" t="s">
        <v>60</v>
      </c>
      <c r="B26" s="436" t="s">
        <v>130</v>
      </c>
      <c r="C26" s="426"/>
      <c r="D26" s="426"/>
      <c r="E26" s="426"/>
      <c r="F26" s="426"/>
      <c r="G26" s="426"/>
      <c r="H26" s="426"/>
      <c r="I26" s="437"/>
    </row>
    <row r="27" spans="1:9" ht="13.5" thickBot="1" x14ac:dyDescent="0.25">
      <c r="A27" s="394"/>
      <c r="B27" s="438"/>
      <c r="C27" s="429"/>
      <c r="D27" s="429"/>
      <c r="E27" s="429"/>
      <c r="F27" s="429"/>
      <c r="G27" s="429"/>
      <c r="H27" s="429"/>
      <c r="I27" s="439"/>
    </row>
    <row r="28" spans="1:9" x14ac:dyDescent="0.2">
      <c r="A28" s="154">
        <v>1</v>
      </c>
      <c r="B28" s="440" t="s">
        <v>160</v>
      </c>
      <c r="C28" s="440"/>
      <c r="D28" s="440"/>
      <c r="E28" s="440"/>
      <c r="F28" s="440"/>
      <c r="G28" s="440"/>
      <c r="H28" s="441"/>
      <c r="I28" s="256">
        <v>3169723</v>
      </c>
    </row>
    <row r="29" spans="1:9" x14ac:dyDescent="0.2">
      <c r="A29" s="155">
        <v>2</v>
      </c>
      <c r="B29" s="401" t="s">
        <v>96</v>
      </c>
      <c r="C29" s="402"/>
      <c r="D29" s="402"/>
      <c r="E29" s="402"/>
      <c r="F29" s="402"/>
      <c r="G29" s="402"/>
      <c r="H29" s="403"/>
      <c r="I29" s="262">
        <v>0</v>
      </c>
    </row>
    <row r="30" spans="1:9" x14ac:dyDescent="0.2">
      <c r="A30" s="384">
        <v>3</v>
      </c>
      <c r="B30" s="404" t="s">
        <v>97</v>
      </c>
      <c r="C30" s="397" t="s">
        <v>62</v>
      </c>
      <c r="D30" s="397"/>
      <c r="E30" s="397"/>
      <c r="F30" s="397"/>
      <c r="G30" s="397"/>
      <c r="H30" s="398"/>
      <c r="I30" s="262">
        <v>577671</v>
      </c>
    </row>
    <row r="31" spans="1:9" x14ac:dyDescent="0.2">
      <c r="A31" s="407"/>
      <c r="B31" s="408"/>
      <c r="C31" s="397" t="s">
        <v>146</v>
      </c>
      <c r="D31" s="397"/>
      <c r="E31" s="397"/>
      <c r="F31" s="397"/>
      <c r="G31" s="397"/>
      <c r="H31" s="398"/>
      <c r="I31" s="262">
        <v>0</v>
      </c>
    </row>
    <row r="32" spans="1:9" x14ac:dyDescent="0.2">
      <c r="A32" s="407"/>
      <c r="B32" s="409"/>
      <c r="C32" s="397" t="s">
        <v>147</v>
      </c>
      <c r="D32" s="397"/>
      <c r="E32" s="397"/>
      <c r="F32" s="397"/>
      <c r="G32" s="397"/>
      <c r="H32" s="398"/>
      <c r="I32" s="262">
        <v>0</v>
      </c>
    </row>
    <row r="33" spans="1:9" ht="13.5" thickBot="1" x14ac:dyDescent="0.25">
      <c r="A33" s="156">
        <v>4</v>
      </c>
      <c r="B33" s="410" t="s">
        <v>144</v>
      </c>
      <c r="C33" s="410"/>
      <c r="D33" s="410"/>
      <c r="E33" s="410"/>
      <c r="F33" s="410"/>
      <c r="G33" s="410"/>
      <c r="H33" s="411"/>
      <c r="I33" s="202">
        <f>SUM(I28+I29-I30-I31-I32)</f>
        <v>2592052</v>
      </c>
    </row>
    <row r="34" spans="1:9" ht="13.5" thickTop="1" x14ac:dyDescent="0.2">
      <c r="A34" s="157">
        <v>5</v>
      </c>
      <c r="B34" s="389" t="s">
        <v>161</v>
      </c>
      <c r="C34" s="389"/>
      <c r="D34" s="389"/>
      <c r="E34" s="389"/>
      <c r="F34" s="389"/>
      <c r="G34" s="389"/>
      <c r="H34" s="390"/>
      <c r="I34" s="260">
        <v>757409</v>
      </c>
    </row>
    <row r="35" spans="1:9" x14ac:dyDescent="0.2">
      <c r="A35" s="386">
        <v>6</v>
      </c>
      <c r="B35" s="404" t="s">
        <v>98</v>
      </c>
      <c r="C35" s="401" t="s">
        <v>64</v>
      </c>
      <c r="D35" s="402"/>
      <c r="E35" s="402"/>
      <c r="F35" s="402"/>
      <c r="G35" s="402"/>
      <c r="H35" s="403"/>
      <c r="I35" s="262">
        <v>1745267</v>
      </c>
    </row>
    <row r="36" spans="1:9" x14ac:dyDescent="0.2">
      <c r="A36" s="387"/>
      <c r="B36" s="405"/>
      <c r="C36" s="401" t="s">
        <v>65</v>
      </c>
      <c r="D36" s="402"/>
      <c r="E36" s="402"/>
      <c r="F36" s="402"/>
      <c r="G36" s="402"/>
      <c r="H36" s="403"/>
      <c r="I36" s="262">
        <v>0</v>
      </c>
    </row>
    <row r="37" spans="1:9" x14ac:dyDescent="0.2">
      <c r="A37" s="387"/>
      <c r="B37" s="405"/>
      <c r="C37" s="401" t="s">
        <v>67</v>
      </c>
      <c r="D37" s="402"/>
      <c r="E37" s="402"/>
      <c r="F37" s="402"/>
      <c r="G37" s="402"/>
      <c r="H37" s="403"/>
      <c r="I37" s="262">
        <v>577671</v>
      </c>
    </row>
    <row r="38" spans="1:9" x14ac:dyDescent="0.2">
      <c r="A38" s="388"/>
      <c r="B38" s="406"/>
      <c r="C38" s="401" t="s">
        <v>66</v>
      </c>
      <c r="D38" s="402"/>
      <c r="E38" s="402"/>
      <c r="F38" s="402"/>
      <c r="G38" s="402"/>
      <c r="H38" s="403"/>
      <c r="I38" s="262">
        <v>0</v>
      </c>
    </row>
    <row r="39" spans="1:9" x14ac:dyDescent="0.2">
      <c r="A39" s="384">
        <v>7</v>
      </c>
      <c r="B39" s="404" t="s">
        <v>99</v>
      </c>
      <c r="C39" s="397" t="s">
        <v>61</v>
      </c>
      <c r="D39" s="397"/>
      <c r="E39" s="397"/>
      <c r="F39" s="397"/>
      <c r="G39" s="397"/>
      <c r="H39" s="398"/>
      <c r="I39" s="262">
        <v>0</v>
      </c>
    </row>
    <row r="40" spans="1:9" x14ac:dyDescent="0.2">
      <c r="A40" s="385"/>
      <c r="B40" s="408"/>
      <c r="C40" s="397" t="s">
        <v>148</v>
      </c>
      <c r="D40" s="397"/>
      <c r="E40" s="397"/>
      <c r="F40" s="397"/>
      <c r="G40" s="397"/>
      <c r="H40" s="398"/>
      <c r="I40" s="262">
        <v>939150.88</v>
      </c>
    </row>
    <row r="41" spans="1:9" x14ac:dyDescent="0.2">
      <c r="A41" s="385"/>
      <c r="B41" s="409"/>
      <c r="C41" s="397" t="s">
        <v>63</v>
      </c>
      <c r="D41" s="397"/>
      <c r="E41" s="397"/>
      <c r="F41" s="397"/>
      <c r="G41" s="397"/>
      <c r="H41" s="398"/>
      <c r="I41" s="262">
        <v>0</v>
      </c>
    </row>
    <row r="42" spans="1:9" ht="13.5" thickBot="1" x14ac:dyDescent="0.25">
      <c r="A42" s="158">
        <v>8</v>
      </c>
      <c r="B42" s="399" t="s">
        <v>145</v>
      </c>
      <c r="C42" s="399"/>
      <c r="D42" s="399"/>
      <c r="E42" s="399"/>
      <c r="F42" s="399"/>
      <c r="G42" s="399"/>
      <c r="H42" s="400"/>
      <c r="I42" s="203">
        <f>SUM(I34+I35+I36+I37+I38-I39-I40-I41)</f>
        <v>2141196.12</v>
      </c>
    </row>
    <row r="44" spans="1:9" x14ac:dyDescent="0.2">
      <c r="A44" s="289" t="s">
        <v>95</v>
      </c>
      <c r="B44" s="289"/>
      <c r="C44" s="295" t="str">
        <f>ÚVOD!B43</f>
        <v>Ing. Mirka Kolářová</v>
      </c>
      <c r="D44" s="295"/>
      <c r="E44" s="295"/>
      <c r="F44" s="60" t="s">
        <v>48</v>
      </c>
      <c r="G44" s="206">
        <f>ÚVOD!B44</f>
        <v>45545</v>
      </c>
      <c r="H44" s="60" t="s">
        <v>0</v>
      </c>
      <c r="I44" s="205"/>
    </row>
    <row r="45" spans="1:9" x14ac:dyDescent="0.2">
      <c r="A45" s="289" t="s">
        <v>12</v>
      </c>
      <c r="B45" s="289"/>
      <c r="C45" s="295" t="s">
        <v>171</v>
      </c>
      <c r="D45" s="295"/>
      <c r="E45" s="295"/>
      <c r="F45" s="60" t="s">
        <v>49</v>
      </c>
      <c r="G45" s="206">
        <v>45545</v>
      </c>
      <c r="H45" s="60" t="s">
        <v>0</v>
      </c>
      <c r="I45" s="205"/>
    </row>
    <row r="46" spans="1:9" x14ac:dyDescent="0.2">
      <c r="A46" s="160"/>
      <c r="B46" s="160"/>
      <c r="C46" s="153"/>
      <c r="D46" s="153"/>
      <c r="E46" s="153"/>
      <c r="F46" s="160"/>
      <c r="G46" s="161"/>
      <c r="H46" s="159"/>
      <c r="I46" s="159"/>
    </row>
  </sheetData>
  <mergeCells count="50">
    <mergeCell ref="C45:E45"/>
    <mergeCell ref="C44:E44"/>
    <mergeCell ref="I21:I22"/>
    <mergeCell ref="C31:H31"/>
    <mergeCell ref="B12:F12"/>
    <mergeCell ref="B13:F13"/>
    <mergeCell ref="B14:F14"/>
    <mergeCell ref="B15:F15"/>
    <mergeCell ref="B26:I27"/>
    <mergeCell ref="B28:H28"/>
    <mergeCell ref="B18:F18"/>
    <mergeCell ref="C32:H32"/>
    <mergeCell ref="C40:H40"/>
    <mergeCell ref="B29:H29"/>
    <mergeCell ref="C36:H36"/>
    <mergeCell ref="C35:H35"/>
    <mergeCell ref="A1:I1"/>
    <mergeCell ref="B16:F16"/>
    <mergeCell ref="I5:I6"/>
    <mergeCell ref="H5:H6"/>
    <mergeCell ref="A5:A6"/>
    <mergeCell ref="C3:I3"/>
    <mergeCell ref="B7:F7"/>
    <mergeCell ref="B11:F11"/>
    <mergeCell ref="B10:F10"/>
    <mergeCell ref="B5:F6"/>
    <mergeCell ref="B9:E9"/>
    <mergeCell ref="G5:G6"/>
    <mergeCell ref="C38:H38"/>
    <mergeCell ref="B30:B32"/>
    <mergeCell ref="B39:B41"/>
    <mergeCell ref="B33:H33"/>
    <mergeCell ref="C30:H30"/>
    <mergeCell ref="C41:H41"/>
    <mergeCell ref="A20:G20"/>
    <mergeCell ref="A21:G22"/>
    <mergeCell ref="A45:B45"/>
    <mergeCell ref="B8:F8"/>
    <mergeCell ref="A39:A41"/>
    <mergeCell ref="A35:A38"/>
    <mergeCell ref="B34:H34"/>
    <mergeCell ref="H21:H22"/>
    <mergeCell ref="A26:A27"/>
    <mergeCell ref="B17:F17"/>
    <mergeCell ref="C39:H39"/>
    <mergeCell ref="A44:B44"/>
    <mergeCell ref="B42:H42"/>
    <mergeCell ref="C37:H37"/>
    <mergeCell ref="B35:B38"/>
    <mergeCell ref="A30:A3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ÚVOD</vt:lpstr>
      <vt:lpstr>1-Položkový rozpočet</vt:lpstr>
      <vt:lpstr>2A-plán oprav a investic - PO</vt:lpstr>
      <vt:lpstr>2B-plán oprav a investic - SML</vt:lpstr>
      <vt:lpstr>3-Odpisový plán</vt:lpstr>
      <vt:lpstr>4-Prac.a mzdy,fondy,</vt:lpstr>
      <vt:lpstr>'2A-plán oprav a investic - PO'!Oblast_tisku</vt:lpstr>
    </vt:vector>
  </TitlesOfParts>
  <Company>Infinity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cernikova.monika@magistrat.liberec.cz</dc:creator>
  <cp:lastModifiedBy>Kolářová Mirka</cp:lastModifiedBy>
  <cp:lastPrinted>2024-09-11T08:40:03Z</cp:lastPrinted>
  <dcterms:created xsi:type="dcterms:W3CDTF">2003-02-27T11:28:02Z</dcterms:created>
  <dcterms:modified xsi:type="dcterms:W3CDTF">2024-10-08T08:19:59Z</dcterms:modified>
</cp:coreProperties>
</file>